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 activeTab="2"/>
  </bookViews>
  <sheets>
    <sheet name="титул" sheetId="1" r:id="rId1"/>
    <sheet name="компл кл" sheetId="2" r:id="rId2"/>
    <sheet name="свод" sheetId="3" r:id="rId3"/>
    <sheet name="родн яз" sheetId="7" r:id="rId4"/>
    <sheet name="кружки" sheetId="4" r:id="rId5"/>
    <sheet name="часы внеуроч" sheetId="5" r:id="rId6"/>
  </sheets>
  <definedNames>
    <definedName name="_xlnm.Print_Titles" localSheetId="1">'компл кл'!$5:$7</definedName>
    <definedName name="_xlnm.Print_Area" localSheetId="1">'компл кл'!$A$1:$P$63</definedName>
    <definedName name="_xlnm.Print_Area" localSheetId="4">кружки!$A$1:$T$28</definedName>
    <definedName name="_xlnm.Print_Area" localSheetId="2">свод!$A$1:$S$28</definedName>
    <definedName name="_xlnm.Print_Area" localSheetId="0">титул!$A$1:$O$31</definedName>
    <definedName name="_xlnm.Print_Area" localSheetId="5">'часы внеуроч'!$A$1:$H$38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" i="3"/>
  <c r="R18"/>
  <c r="R22" s="1"/>
  <c r="R12"/>
  <c r="R8"/>
  <c r="P21"/>
  <c r="P18"/>
  <c r="P22" s="1"/>
  <c r="N21"/>
  <c r="N18"/>
  <c r="N12"/>
  <c r="N22" s="1"/>
  <c r="J21"/>
  <c r="J18"/>
  <c r="J22" s="1"/>
  <c r="H22"/>
  <c r="F21"/>
  <c r="F20"/>
  <c r="F19"/>
  <c r="F18"/>
  <c r="F17"/>
  <c r="F16"/>
  <c r="F15"/>
  <c r="F14"/>
  <c r="F13"/>
  <c r="F12"/>
  <c r="F11"/>
  <c r="F10"/>
  <c r="F9"/>
  <c r="F8"/>
  <c r="D48" i="2"/>
  <c r="D43"/>
  <c r="D12"/>
  <c r="B48"/>
  <c r="B43"/>
  <c r="B12"/>
  <c r="I22" i="3" l="1"/>
  <c r="K21"/>
  <c r="K18"/>
  <c r="N54" i="2"/>
  <c r="N51"/>
  <c r="N48"/>
  <c r="N43"/>
  <c r="N32"/>
  <c r="N28"/>
  <c r="N24"/>
  <c r="N20"/>
  <c r="N16"/>
  <c r="N12"/>
  <c r="H54"/>
  <c r="H51"/>
  <c r="H48"/>
  <c r="H43"/>
  <c r="H37"/>
  <c r="H32"/>
  <c r="H28"/>
  <c r="H24"/>
  <c r="H20"/>
  <c r="H16"/>
  <c r="H12"/>
  <c r="T20" i="4"/>
  <c r="S20"/>
  <c r="R20"/>
  <c r="Q20"/>
  <c r="P20"/>
  <c r="O20"/>
  <c r="N20"/>
  <c r="M20"/>
  <c r="L20"/>
  <c r="K20"/>
  <c r="J20"/>
  <c r="I20"/>
  <c r="H20"/>
  <c r="G20"/>
  <c r="F20"/>
  <c r="E20"/>
  <c r="C19"/>
  <c r="B19"/>
  <c r="C18"/>
  <c r="C20" s="1"/>
  <c r="B18"/>
  <c r="T17"/>
  <c r="S17"/>
  <c r="R17"/>
  <c r="Q17"/>
  <c r="P17"/>
  <c r="O17"/>
  <c r="N17"/>
  <c r="M17"/>
  <c r="M21" s="1"/>
  <c r="L17"/>
  <c r="K17"/>
  <c r="J17"/>
  <c r="I17"/>
  <c r="H17"/>
  <c r="G17"/>
  <c r="F17"/>
  <c r="E17"/>
  <c r="D16"/>
  <c r="D14"/>
  <c r="T11"/>
  <c r="T21" s="1"/>
  <c r="S11"/>
  <c r="R11"/>
  <c r="R21" s="1"/>
  <c r="Q11"/>
  <c r="P11"/>
  <c r="P21" s="1"/>
  <c r="O11"/>
  <c r="N21"/>
  <c r="L11"/>
  <c r="K11"/>
  <c r="J11"/>
  <c r="J21" s="1"/>
  <c r="I11"/>
  <c r="H11"/>
  <c r="H21" s="1"/>
  <c r="G11"/>
  <c r="F11"/>
  <c r="F21" s="1"/>
  <c r="E11"/>
  <c r="D9"/>
  <c r="C11"/>
  <c r="B11"/>
  <c r="L20" i="7"/>
  <c r="K20"/>
  <c r="H20"/>
  <c r="G20"/>
  <c r="F20"/>
  <c r="H17"/>
  <c r="G17"/>
  <c r="F17"/>
  <c r="H11"/>
  <c r="G11"/>
  <c r="F11"/>
  <c r="J20"/>
  <c r="D20"/>
  <c r="C20"/>
  <c r="B20"/>
  <c r="J17"/>
  <c r="D17"/>
  <c r="C17"/>
  <c r="B17"/>
  <c r="D11"/>
  <c r="C11"/>
  <c r="B11"/>
  <c r="L21" i="4" l="1"/>
  <c r="D8"/>
  <c r="D10"/>
  <c r="G21"/>
  <c r="K21"/>
  <c r="O21"/>
  <c r="S21"/>
  <c r="D19"/>
  <c r="C17"/>
  <c r="C21" s="1"/>
  <c r="B20"/>
  <c r="D20" s="1"/>
  <c r="E21"/>
  <c r="I21"/>
  <c r="Q21"/>
  <c r="D12"/>
  <c r="K22" i="3"/>
  <c r="I17" i="7"/>
  <c r="E11"/>
  <c r="I20"/>
  <c r="C21"/>
  <c r="E17"/>
  <c r="I11"/>
  <c r="D15" i="4"/>
  <c r="H55" i="2"/>
  <c r="N55"/>
  <c r="K17" i="7"/>
  <c r="J11"/>
  <c r="J21" s="1"/>
  <c r="D11" i="4"/>
  <c r="D7"/>
  <c r="D13"/>
  <c r="B17"/>
  <c r="D18"/>
  <c r="K11" i="7"/>
  <c r="L17"/>
  <c r="F21"/>
  <c r="B21"/>
  <c r="H21"/>
  <c r="D21"/>
  <c r="B21" i="4" l="1"/>
  <c r="E21" i="7"/>
  <c r="K21"/>
  <c r="D17" i="4"/>
  <c r="D21"/>
  <c r="L21" i="7"/>
  <c r="G21"/>
  <c r="I21" s="1"/>
  <c r="S8" i="3"/>
  <c r="O21"/>
  <c r="Q21"/>
  <c r="S21"/>
  <c r="O18"/>
  <c r="Q18"/>
  <c r="S18"/>
  <c r="O12"/>
  <c r="I54" i="2"/>
  <c r="J54"/>
  <c r="K54"/>
  <c r="L54"/>
  <c r="M54"/>
  <c r="O54"/>
  <c r="I51"/>
  <c r="J51"/>
  <c r="K51"/>
  <c r="L51"/>
  <c r="M51"/>
  <c r="O51"/>
  <c r="I48"/>
  <c r="J48"/>
  <c r="K48"/>
  <c r="L48"/>
  <c r="M48"/>
  <c r="I43"/>
  <c r="J43"/>
  <c r="K43"/>
  <c r="L43"/>
  <c r="M43"/>
  <c r="O43"/>
  <c r="I37"/>
  <c r="J37"/>
  <c r="K37"/>
  <c r="L37"/>
  <c r="M37"/>
  <c r="I32"/>
  <c r="J32"/>
  <c r="K32"/>
  <c r="L32"/>
  <c r="M32"/>
  <c r="I28"/>
  <c r="J28"/>
  <c r="K28"/>
  <c r="L28"/>
  <c r="M28"/>
  <c r="O28"/>
  <c r="I24"/>
  <c r="J24"/>
  <c r="K24"/>
  <c r="L24"/>
  <c r="M24"/>
  <c r="O24"/>
  <c r="I20"/>
  <c r="J20"/>
  <c r="K20"/>
  <c r="L20"/>
  <c r="M20"/>
  <c r="O20"/>
  <c r="I16"/>
  <c r="J16"/>
  <c r="K16"/>
  <c r="L16"/>
  <c r="M16"/>
  <c r="O16"/>
  <c r="I12"/>
  <c r="J12"/>
  <c r="K12"/>
  <c r="L12"/>
  <c r="M12"/>
  <c r="O12"/>
  <c r="Q22" i="3" l="1"/>
  <c r="O22"/>
  <c r="S12"/>
  <c r="S22" s="1"/>
  <c r="L55" i="2"/>
  <c r="J55"/>
  <c r="M55"/>
  <c r="K55"/>
  <c r="I55"/>
</calcChain>
</file>

<file path=xl/sharedStrings.xml><?xml version="1.0" encoding="utf-8"?>
<sst xmlns="http://schemas.openxmlformats.org/spreadsheetml/2006/main" count="424" uniqueCount="201">
  <si>
    <t>Согласовано</t>
  </si>
  <si>
    <t>Начальник управления образования</t>
  </si>
  <si>
    <t>Утверждаю</t>
  </si>
  <si>
    <t>Директор школы</t>
  </si>
  <si>
    <t>_________________</t>
  </si>
  <si>
    <t>Комплектование</t>
  </si>
  <si>
    <t>Л.В.Золотарева</t>
  </si>
  <si>
    <t>С.Р.Мулюкова</t>
  </si>
  <si>
    <t>Класс</t>
  </si>
  <si>
    <t>Количество обучающихся всего</t>
  </si>
  <si>
    <t>в том числе по программам обучения</t>
  </si>
  <si>
    <t>Общеобразовательные</t>
  </si>
  <si>
    <t>Естественно-научные</t>
  </si>
  <si>
    <t>Гуманитарные</t>
  </si>
  <si>
    <t>Технические</t>
  </si>
  <si>
    <t>Социально-экономические</t>
  </si>
  <si>
    <t>в том числе количество учеников на домашнем обучении</t>
  </si>
  <si>
    <t>1а</t>
  </si>
  <si>
    <t>1б</t>
  </si>
  <si>
    <t>1в</t>
  </si>
  <si>
    <t>итого по 1 классам</t>
  </si>
  <si>
    <t>2а</t>
  </si>
  <si>
    <t>2б</t>
  </si>
  <si>
    <t>2в</t>
  </si>
  <si>
    <t>итого по 2 классам</t>
  </si>
  <si>
    <t>3а</t>
  </si>
  <si>
    <t>3б</t>
  </si>
  <si>
    <t>3в</t>
  </si>
  <si>
    <t>итого по 3 классам</t>
  </si>
  <si>
    <t>4а</t>
  </si>
  <si>
    <t>4б</t>
  </si>
  <si>
    <t>4в</t>
  </si>
  <si>
    <t>итого по 4 классам</t>
  </si>
  <si>
    <t>язык обучения</t>
  </si>
  <si>
    <t>5а</t>
  </si>
  <si>
    <t>5б</t>
  </si>
  <si>
    <t>5в</t>
  </si>
  <si>
    <t>итого по 5 классам</t>
  </si>
  <si>
    <t>6а</t>
  </si>
  <si>
    <t>6б</t>
  </si>
  <si>
    <t>6в</t>
  </si>
  <si>
    <t>итого по 6 классам</t>
  </si>
  <si>
    <t>7а</t>
  </si>
  <si>
    <t>7б</t>
  </si>
  <si>
    <t>7в</t>
  </si>
  <si>
    <t>итого по 7 классам</t>
  </si>
  <si>
    <t>8а</t>
  </si>
  <si>
    <t>8б</t>
  </si>
  <si>
    <t>итого по 8 классам</t>
  </si>
  <si>
    <t>9а</t>
  </si>
  <si>
    <t>9б</t>
  </si>
  <si>
    <t>итого по 9 классам</t>
  </si>
  <si>
    <t>10а</t>
  </si>
  <si>
    <t>итого по 10 классам</t>
  </si>
  <si>
    <t>11а</t>
  </si>
  <si>
    <t>итого по 11 классам</t>
  </si>
  <si>
    <t>итого по 1-11 классам</t>
  </si>
  <si>
    <t>Паралель</t>
  </si>
  <si>
    <t>комплектование классов</t>
  </si>
  <si>
    <t>кол-во классов</t>
  </si>
  <si>
    <t>кол-во уч-ся</t>
  </si>
  <si>
    <t>наполняемость</t>
  </si>
  <si>
    <t>комплектование групп дополнительного образования (кружковая работа)</t>
  </si>
  <si>
    <t>комплектование групп продленного дня</t>
  </si>
  <si>
    <t>кол-во групп</t>
  </si>
  <si>
    <t>1-4 классы</t>
  </si>
  <si>
    <t>5-9 классы</t>
  </si>
  <si>
    <t>10-11 классы</t>
  </si>
  <si>
    <t>1-11 классы</t>
  </si>
  <si>
    <t>техническое</t>
  </si>
  <si>
    <t>художественно-эстетическое</t>
  </si>
  <si>
    <t>военно-патриотическое</t>
  </si>
  <si>
    <t>социально-педагогическое, социально-экономическое</t>
  </si>
  <si>
    <t>естественно научное</t>
  </si>
  <si>
    <t>физкультурно спортивное</t>
  </si>
  <si>
    <t>эколого-биологическое</t>
  </si>
  <si>
    <t>туристически краеведческое</t>
  </si>
  <si>
    <t>в том числе по направлениям</t>
  </si>
  <si>
    <t>родной язык (татарский)</t>
  </si>
  <si>
    <t>родной язык (русский)</t>
  </si>
  <si>
    <t>Итого</t>
  </si>
  <si>
    <t>кол-во часов</t>
  </si>
  <si>
    <t>средняя наполняемость</t>
  </si>
  <si>
    <t>Комплектование групп  родного языка</t>
  </si>
  <si>
    <t>Ф.И.О.педагога</t>
  </si>
  <si>
    <t>Кол-во часов</t>
  </si>
  <si>
    <t>Наименование кружка</t>
  </si>
  <si>
    <t>Направление</t>
  </si>
  <si>
    <t>Основное место работы</t>
  </si>
  <si>
    <t>Образование</t>
  </si>
  <si>
    <t>Должность</t>
  </si>
  <si>
    <t>ИТОГО</t>
  </si>
  <si>
    <t>_________________ ФИО</t>
  </si>
  <si>
    <t xml:space="preserve">_________________Шумакова И.Ф. </t>
  </si>
  <si>
    <t xml:space="preserve">Директор МБОУ "СОШ №8"                 И.Ф. Шумакова </t>
  </si>
  <si>
    <t>рус</t>
  </si>
  <si>
    <t xml:space="preserve">И.Ф. Шумакова </t>
  </si>
  <si>
    <t>1-4</t>
  </si>
  <si>
    <t>Техническое моделирование  "Конструируем сами"</t>
  </si>
  <si>
    <t>Асадова Г.И.</t>
  </si>
  <si>
    <t>МАОУ ДОД ЦДТТ № 5</t>
  </si>
  <si>
    <t>высшее педагогическое</t>
  </si>
  <si>
    <t>педагог дополнительного образования</t>
  </si>
  <si>
    <t xml:space="preserve">художественно - эстетическое </t>
  </si>
  <si>
    <t>МБОУ "СОШ № 8"</t>
  </si>
  <si>
    <t xml:space="preserve">высшее педагогическое </t>
  </si>
  <si>
    <t>учитель музыки</t>
  </si>
  <si>
    <t>1</t>
  </si>
  <si>
    <t xml:space="preserve">социально педагогическое </t>
  </si>
  <si>
    <t>Назарова Т.А.</t>
  </si>
  <si>
    <t>учитель начальных классов</t>
  </si>
  <si>
    <t>учитель английского языка</t>
  </si>
  <si>
    <t>Тимуровская программа "Пчелки"</t>
  </si>
  <si>
    <t>Лобановская Н.В.</t>
  </si>
  <si>
    <t>4</t>
  </si>
  <si>
    <t>военно - патриотическое</t>
  </si>
  <si>
    <t>учитель технологии</t>
  </si>
  <si>
    <t>Габдрахманова О.Е.</t>
  </si>
  <si>
    <t>3</t>
  </si>
  <si>
    <t>Хореографическая студия "Школа танца"</t>
  </si>
  <si>
    <t>Сайфутдинова Д.И.</t>
  </si>
  <si>
    <t>Театральная студия "Однако"</t>
  </si>
  <si>
    <t>Колесникова Т.В.</t>
  </si>
  <si>
    <t>педагог- организатор</t>
  </si>
  <si>
    <t>9</t>
  </si>
  <si>
    <t>5</t>
  </si>
  <si>
    <t>Техническое моделирование "Знай, умей, твори"</t>
  </si>
  <si>
    <t>Зарипова Г.И.</t>
  </si>
  <si>
    <t>7</t>
  </si>
  <si>
    <t>физкультурно - спортивное</t>
  </si>
  <si>
    <t>Мязина Е.В.</t>
  </si>
  <si>
    <t>учитель физической культуры</t>
  </si>
  <si>
    <t>8</t>
  </si>
  <si>
    <t>Степин В.В.</t>
  </si>
  <si>
    <t>Тимуровское движение "Добрые сердца"</t>
  </si>
  <si>
    <t>учитель математики</t>
  </si>
  <si>
    <t>Терешева О.А.</t>
  </si>
  <si>
    <t>педагог- психолог</t>
  </si>
  <si>
    <t>Зайнеева С.Г.</t>
  </si>
  <si>
    <t>Шарифуллина З.Ф.</t>
  </si>
  <si>
    <t>учитель татарского языка и литературы</t>
  </si>
  <si>
    <t>10</t>
  </si>
  <si>
    <t>11</t>
  </si>
  <si>
    <t>Савенко Л.М.</t>
  </si>
  <si>
    <t>эколого- биологическое</t>
  </si>
  <si>
    <t>Айвазьянц К.В.</t>
  </si>
  <si>
    <t>учитель географии</t>
  </si>
  <si>
    <t>И.Ф. Шумакова</t>
  </si>
  <si>
    <t xml:space="preserve">Директор </t>
  </si>
  <si>
    <t>Муниципального бюджетного общеобразовательного учреждения города Набережные Челны</t>
  </si>
  <si>
    <r>
      <t xml:space="preserve">по учреждению </t>
    </r>
    <r>
      <rPr>
        <u/>
        <sz val="12"/>
        <color theme="1"/>
        <rFont val="Times New Roman"/>
        <family val="1"/>
        <charset val="204"/>
      </rPr>
      <t>МБОУ "Средняя общеобразовательная школа № 8"</t>
    </r>
  </si>
  <si>
    <t>_____________________ Р.Н. Хузин</t>
  </si>
  <si>
    <t>2020-21</t>
  </si>
  <si>
    <t>8в</t>
  </si>
  <si>
    <t>Зеленая  эстафета</t>
  </si>
  <si>
    <t>Хоровой кружок</t>
  </si>
  <si>
    <t>Краснова Н.Г.</t>
  </si>
  <si>
    <t>Семьеведение</t>
  </si>
  <si>
    <t>Веселый английский</t>
  </si>
  <si>
    <t>Камынина М.Н.</t>
  </si>
  <si>
    <t>Золотое перо (школьная газета)</t>
  </si>
  <si>
    <t>Михайленко С.В.</t>
  </si>
  <si>
    <t>ШАГ: школа активного гражданина (музей)</t>
  </si>
  <si>
    <t>Кузьмина О.В.</t>
  </si>
  <si>
    <t>учитель истории</t>
  </si>
  <si>
    <t>5-9</t>
  </si>
  <si>
    <t>Школа успешного ученика (ШСУ)</t>
  </si>
  <si>
    <t>Программа "Безопасное колесо" по ПДД</t>
  </si>
  <si>
    <t>учитель начльных классов</t>
  </si>
  <si>
    <t>2-4</t>
  </si>
  <si>
    <t>Юнармейцы</t>
  </si>
  <si>
    <t>Летящий мяч</t>
  </si>
  <si>
    <t>Баскетбол</t>
  </si>
  <si>
    <t>Юмакова А.С.</t>
  </si>
  <si>
    <t>РДШ</t>
  </si>
  <si>
    <t>Карамова Л.И.</t>
  </si>
  <si>
    <t>учитель русского языка и литературы</t>
  </si>
  <si>
    <t>ШСП</t>
  </si>
  <si>
    <t>Подросток и закон (школьный отряд ОППН)</t>
  </si>
  <si>
    <t>Совет отцов</t>
  </si>
  <si>
    <t>Самостоятельные дети (Республиканская антинаркотическая программа)</t>
  </si>
  <si>
    <t>Хусаенова Г.Х.</t>
  </si>
  <si>
    <t>Школа юного биолога</t>
  </si>
  <si>
    <t>учитель химии и биологии</t>
  </si>
  <si>
    <t>Занимательная химия</t>
  </si>
  <si>
    <t>Школа успешного ученика (профилактическое)</t>
  </si>
  <si>
    <t>Экология: вчера, сегодня, завтра</t>
  </si>
  <si>
    <t>"Средняя общеобразовательная школа №8  "</t>
  </si>
  <si>
    <t>Комплектование классов на 2020-2021 учебный год (на 1 сентября 2020 года)</t>
  </si>
  <si>
    <r>
      <t xml:space="preserve">по учреждению </t>
    </r>
    <r>
      <rPr>
        <u/>
        <sz val="12"/>
        <color theme="1"/>
        <rFont val="Times New Roman"/>
        <family val="1"/>
        <charset val="204"/>
      </rPr>
      <t>МБОУ "Средняя общеобразовательная школа №8"</t>
    </r>
  </si>
  <si>
    <t>Директор МБОУ "СОШ №8"</t>
  </si>
  <si>
    <r>
      <t xml:space="preserve">по учреждению </t>
    </r>
    <r>
      <rPr>
        <u/>
        <sz val="12"/>
        <color theme="1"/>
        <rFont val="Times New Roman"/>
        <family val="1"/>
        <charset val="204"/>
      </rPr>
      <t>МБОУ "Средняя общеобразовательная школа №8 "</t>
    </r>
  </si>
  <si>
    <t>Директор МБОУ "СОШ №8"                      И.Ф. Шумакова</t>
  </si>
  <si>
    <t xml:space="preserve">социально- педагогическое </t>
  </si>
  <si>
    <t>Путь к успеху (педагогическая группа)</t>
  </si>
  <si>
    <t>на 2021-22 учебный год</t>
  </si>
  <si>
    <t>2021-22</t>
  </si>
  <si>
    <t>9 в</t>
  </si>
  <si>
    <t>Распределение часов дополнительного образования на 2021-22 учебный год</t>
  </si>
  <si>
    <t>Информация о часах внеурочной работы на 2021-2022 учебный год</t>
  </si>
  <si>
    <t>Комплектование классов на 2021-2022 учебный год (на 1 сентября 2021 года)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</si>
</sst>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 textRotation="90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/>
    <xf numFmtId="0" fontId="2" fillId="0" borderId="1" xfId="0" applyFont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2" fillId="4" borderId="0" xfId="0" applyFont="1" applyFill="1"/>
    <xf numFmtId="164" fontId="6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0" xfId="0" applyFont="1" applyFill="1" applyAlignment="1"/>
    <xf numFmtId="0" fontId="0" fillId="0" borderId="0" xfId="0" applyAlignment="1"/>
    <xf numFmtId="0" fontId="1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zoomScaleNormal="100" workbookViewId="0">
      <selection activeCell="I22" sqref="I22"/>
    </sheetView>
  </sheetViews>
  <sheetFormatPr defaultRowHeight="15.75"/>
  <cols>
    <col min="1" max="16384" width="9.140625" style="2"/>
  </cols>
  <sheetData>
    <row r="2" spans="1:15">
      <c r="B2" s="2" t="s">
        <v>0</v>
      </c>
      <c r="L2" s="2" t="s">
        <v>2</v>
      </c>
    </row>
    <row r="3" spans="1:15">
      <c r="B3" s="2" t="s">
        <v>1</v>
      </c>
      <c r="L3" s="2" t="s">
        <v>3</v>
      </c>
    </row>
    <row r="5" spans="1:15">
      <c r="B5" s="2" t="s">
        <v>151</v>
      </c>
      <c r="L5" s="30" t="s">
        <v>93</v>
      </c>
      <c r="M5" s="30"/>
      <c r="N5" s="30"/>
    </row>
    <row r="10" spans="1:15">
      <c r="A10" s="57" t="s">
        <v>5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</row>
    <row r="11" spans="1:15">
      <c r="A11" s="58" t="s">
        <v>195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>
      <c r="A12" s="59" t="s">
        <v>149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  <row r="13" spans="1:15">
      <c r="A13" s="59" t="s">
        <v>187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1:1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29" spans="2:4">
      <c r="B29" s="2" t="s">
        <v>0</v>
      </c>
      <c r="D29" s="2" t="s">
        <v>6</v>
      </c>
    </row>
    <row r="30" spans="2:4">
      <c r="D30" s="2" t="s">
        <v>7</v>
      </c>
    </row>
  </sheetData>
  <mergeCells count="4">
    <mergeCell ref="A10:O10"/>
    <mergeCell ref="A11:O11"/>
    <mergeCell ref="A12:O12"/>
    <mergeCell ref="A13:O13"/>
  </mergeCells>
  <pageMargins left="0.51181102362204722" right="0.11811023622047245" top="0.74803149606299213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58"/>
  <sheetViews>
    <sheetView view="pageBreakPreview" topLeftCell="A25" zoomScale="110" zoomScaleNormal="100" zoomScaleSheetLayoutView="110" workbookViewId="0">
      <selection activeCell="E24" sqref="E24"/>
    </sheetView>
  </sheetViews>
  <sheetFormatPr defaultRowHeight="15.75"/>
  <cols>
    <col min="1" max="1" width="9.7109375" style="2" customWidth="1"/>
    <col min="2" max="3" width="8" style="2" customWidth="1"/>
    <col min="4" max="5" width="8.28515625" style="2" customWidth="1"/>
    <col min="6" max="7" width="8.42578125" style="2" customWidth="1"/>
    <col min="8" max="9" width="8.85546875" style="2" customWidth="1"/>
    <col min="10" max="13" width="8.7109375" style="2" customWidth="1"/>
    <col min="14" max="15" width="9.140625" style="2"/>
    <col min="16" max="16" width="10.28515625" style="2" customWidth="1"/>
    <col min="17" max="17" width="0.42578125" style="2" customWidth="1"/>
    <col min="18" max="16384" width="9.140625" style="2"/>
  </cols>
  <sheetData>
    <row r="2" spans="1:16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s="30" customFormat="1">
      <c r="A3" s="59" t="s">
        <v>189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16">
      <c r="A5" s="60" t="s">
        <v>8</v>
      </c>
      <c r="B5" s="61" t="s">
        <v>9</v>
      </c>
      <c r="C5" s="61"/>
      <c r="D5" s="63" t="s">
        <v>10</v>
      </c>
      <c r="E5" s="63"/>
      <c r="F5" s="63"/>
      <c r="G5" s="63"/>
      <c r="H5" s="63"/>
      <c r="I5" s="63"/>
      <c r="J5" s="63"/>
      <c r="K5" s="63"/>
      <c r="L5" s="63"/>
      <c r="M5" s="63"/>
      <c r="N5" s="61" t="s">
        <v>16</v>
      </c>
      <c r="O5" s="62"/>
      <c r="P5" s="61" t="s">
        <v>33</v>
      </c>
    </row>
    <row r="6" spans="1:16" ht="71.25" customHeight="1">
      <c r="A6" s="60"/>
      <c r="B6" s="61"/>
      <c r="C6" s="61"/>
      <c r="D6" s="61" t="s">
        <v>11</v>
      </c>
      <c r="E6" s="61"/>
      <c r="F6" s="61" t="s">
        <v>12</v>
      </c>
      <c r="G6" s="61"/>
      <c r="H6" s="60" t="s">
        <v>13</v>
      </c>
      <c r="I6" s="60"/>
      <c r="J6" s="60" t="s">
        <v>14</v>
      </c>
      <c r="K6" s="60"/>
      <c r="L6" s="61" t="s">
        <v>15</v>
      </c>
      <c r="M6" s="61"/>
      <c r="N6" s="61"/>
      <c r="O6" s="62"/>
      <c r="P6" s="61"/>
    </row>
    <row r="7" spans="1:16" ht="51" customHeight="1">
      <c r="A7" s="60"/>
      <c r="B7" s="15" t="s">
        <v>152</v>
      </c>
      <c r="C7" s="15" t="s">
        <v>196</v>
      </c>
      <c r="D7" s="15" t="s">
        <v>152</v>
      </c>
      <c r="E7" s="15" t="s">
        <v>196</v>
      </c>
      <c r="F7" s="15" t="s">
        <v>152</v>
      </c>
      <c r="G7" s="15" t="s">
        <v>196</v>
      </c>
      <c r="H7" s="15" t="s">
        <v>152</v>
      </c>
      <c r="I7" s="15" t="s">
        <v>196</v>
      </c>
      <c r="J7" s="15" t="s">
        <v>152</v>
      </c>
      <c r="K7" s="15" t="s">
        <v>196</v>
      </c>
      <c r="L7" s="15" t="s">
        <v>152</v>
      </c>
      <c r="M7" s="15" t="s">
        <v>196</v>
      </c>
      <c r="N7" s="15" t="s">
        <v>152</v>
      </c>
      <c r="O7" s="15" t="s">
        <v>196</v>
      </c>
      <c r="P7" s="15" t="s">
        <v>196</v>
      </c>
    </row>
    <row r="8" spans="1:16">
      <c r="A8" s="8" t="s">
        <v>17</v>
      </c>
      <c r="B8" s="48">
        <v>32</v>
      </c>
      <c r="C8" s="48">
        <v>32</v>
      </c>
      <c r="D8" s="56">
        <v>32</v>
      </c>
      <c r="E8" s="48">
        <v>32</v>
      </c>
      <c r="F8" s="16">
        <v>0</v>
      </c>
      <c r="G8" s="16">
        <v>0</v>
      </c>
      <c r="H8" s="16">
        <v>0</v>
      </c>
      <c r="I8" s="16">
        <v>0</v>
      </c>
      <c r="J8" s="8">
        <v>0</v>
      </c>
      <c r="K8" s="16">
        <v>0</v>
      </c>
      <c r="L8" s="8">
        <v>0</v>
      </c>
      <c r="M8" s="16">
        <v>0</v>
      </c>
      <c r="N8" s="16">
        <v>1</v>
      </c>
      <c r="O8" s="16">
        <v>0</v>
      </c>
      <c r="P8" s="31" t="s">
        <v>95</v>
      </c>
    </row>
    <row r="9" spans="1:16">
      <c r="A9" s="8" t="s">
        <v>18</v>
      </c>
      <c r="B9" s="48">
        <v>32</v>
      </c>
      <c r="C9" s="48">
        <v>33</v>
      </c>
      <c r="D9" s="56">
        <v>32</v>
      </c>
      <c r="E9" s="48">
        <v>33</v>
      </c>
      <c r="F9" s="16">
        <v>0</v>
      </c>
      <c r="G9" s="16">
        <v>0</v>
      </c>
      <c r="H9" s="16">
        <v>0</v>
      </c>
      <c r="I9" s="16">
        <v>0</v>
      </c>
      <c r="J9" s="8">
        <v>0</v>
      </c>
      <c r="K9" s="16">
        <v>0</v>
      </c>
      <c r="L9" s="8">
        <v>0</v>
      </c>
      <c r="M9" s="16">
        <v>0</v>
      </c>
      <c r="N9" s="16">
        <v>0</v>
      </c>
      <c r="O9" s="16">
        <v>0</v>
      </c>
      <c r="P9" s="31" t="s">
        <v>95</v>
      </c>
    </row>
    <row r="10" spans="1:16" ht="15" customHeight="1">
      <c r="A10" s="8" t="s">
        <v>19</v>
      </c>
      <c r="B10" s="48">
        <v>32</v>
      </c>
      <c r="C10" s="48">
        <v>33</v>
      </c>
      <c r="D10" s="56">
        <v>32</v>
      </c>
      <c r="E10" s="48">
        <v>33</v>
      </c>
      <c r="F10" s="16">
        <v>0</v>
      </c>
      <c r="G10" s="16">
        <v>0</v>
      </c>
      <c r="H10" s="16">
        <v>0</v>
      </c>
      <c r="I10" s="16">
        <v>0</v>
      </c>
      <c r="J10" s="8">
        <v>0</v>
      </c>
      <c r="K10" s="16">
        <v>0</v>
      </c>
      <c r="L10" s="8">
        <v>0</v>
      </c>
      <c r="M10" s="16">
        <v>0</v>
      </c>
      <c r="N10" s="16">
        <v>0</v>
      </c>
      <c r="O10" s="16">
        <v>0</v>
      </c>
      <c r="P10" s="31" t="s">
        <v>95</v>
      </c>
    </row>
    <row r="11" spans="1:16" hidden="1">
      <c r="A11" s="8"/>
      <c r="B11" s="56"/>
      <c r="C11" s="31"/>
      <c r="D11" s="56"/>
      <c r="E11" s="56"/>
      <c r="F11" s="16"/>
      <c r="G11" s="16"/>
      <c r="H11" s="16"/>
      <c r="I11" s="16"/>
      <c r="J11" s="8"/>
      <c r="K11" s="16"/>
      <c r="L11" s="8"/>
      <c r="M11" s="16"/>
      <c r="N11" s="16"/>
      <c r="O11" s="16"/>
      <c r="P11" s="31"/>
    </row>
    <row r="12" spans="1:16" ht="48.75" customHeight="1">
      <c r="A12" s="9" t="s">
        <v>20</v>
      </c>
      <c r="B12" s="10">
        <f>SUM(B8:B11)</f>
        <v>96</v>
      </c>
      <c r="C12" s="10">
        <v>98</v>
      </c>
      <c r="D12" s="10">
        <f>SUM(D8:D11)</f>
        <v>96</v>
      </c>
      <c r="E12" s="10">
        <v>98</v>
      </c>
      <c r="F12" s="17">
        <v>0</v>
      </c>
      <c r="G12" s="17">
        <v>0</v>
      </c>
      <c r="H12" s="17">
        <f t="shared" ref="H12:O12" si="0">H8+H9+H10+H11</f>
        <v>0</v>
      </c>
      <c r="I12" s="17">
        <f t="shared" si="0"/>
        <v>0</v>
      </c>
      <c r="J12" s="10">
        <f t="shared" si="0"/>
        <v>0</v>
      </c>
      <c r="K12" s="17">
        <f t="shared" si="0"/>
        <v>0</v>
      </c>
      <c r="L12" s="10">
        <f t="shared" si="0"/>
        <v>0</v>
      </c>
      <c r="M12" s="17">
        <f t="shared" si="0"/>
        <v>0</v>
      </c>
      <c r="N12" s="17">
        <f t="shared" si="0"/>
        <v>1</v>
      </c>
      <c r="O12" s="17">
        <f t="shared" si="0"/>
        <v>0</v>
      </c>
      <c r="P12" s="31" t="s">
        <v>95</v>
      </c>
    </row>
    <row r="13" spans="1:16">
      <c r="A13" s="8" t="s">
        <v>21</v>
      </c>
      <c r="B13" s="56">
        <v>30</v>
      </c>
      <c r="C13" s="31">
        <v>25</v>
      </c>
      <c r="D13" s="56">
        <v>30</v>
      </c>
      <c r="E13" s="56">
        <v>25</v>
      </c>
      <c r="F13" s="16">
        <v>0</v>
      </c>
      <c r="G13" s="16">
        <v>0</v>
      </c>
      <c r="H13" s="16">
        <v>0</v>
      </c>
      <c r="I13" s="16">
        <v>0</v>
      </c>
      <c r="J13" s="8">
        <v>0</v>
      </c>
      <c r="K13" s="16">
        <v>0</v>
      </c>
      <c r="L13" s="8">
        <v>0</v>
      </c>
      <c r="M13" s="16">
        <v>0</v>
      </c>
      <c r="N13" s="16">
        <v>0</v>
      </c>
      <c r="O13" s="16">
        <v>0</v>
      </c>
      <c r="P13" s="31" t="s">
        <v>95</v>
      </c>
    </row>
    <row r="14" spans="1:16">
      <c r="A14" s="8" t="s">
        <v>22</v>
      </c>
      <c r="B14" s="56">
        <v>32</v>
      </c>
      <c r="C14" s="31">
        <v>26</v>
      </c>
      <c r="D14" s="56">
        <v>32</v>
      </c>
      <c r="E14" s="56">
        <v>26</v>
      </c>
      <c r="F14" s="16">
        <v>0</v>
      </c>
      <c r="G14" s="16">
        <v>0</v>
      </c>
      <c r="H14" s="16">
        <v>0</v>
      </c>
      <c r="I14" s="16">
        <v>0</v>
      </c>
      <c r="J14" s="8">
        <v>0</v>
      </c>
      <c r="K14" s="16">
        <v>0</v>
      </c>
      <c r="L14" s="8">
        <v>0</v>
      </c>
      <c r="M14" s="16">
        <v>0</v>
      </c>
      <c r="N14" s="16">
        <v>0</v>
      </c>
      <c r="O14" s="16">
        <v>0</v>
      </c>
      <c r="P14" s="31" t="s">
        <v>95</v>
      </c>
    </row>
    <row r="15" spans="1:16">
      <c r="A15" s="8" t="s">
        <v>23</v>
      </c>
      <c r="B15" s="56">
        <v>27</v>
      </c>
      <c r="C15" s="31">
        <v>28</v>
      </c>
      <c r="D15" s="56">
        <v>27</v>
      </c>
      <c r="E15" s="56">
        <v>28</v>
      </c>
      <c r="F15" s="16">
        <v>0</v>
      </c>
      <c r="G15" s="16">
        <v>0</v>
      </c>
      <c r="H15" s="16">
        <v>0</v>
      </c>
      <c r="I15" s="16">
        <v>0</v>
      </c>
      <c r="J15" s="8">
        <v>0</v>
      </c>
      <c r="K15" s="16">
        <v>0</v>
      </c>
      <c r="L15" s="8">
        <v>0</v>
      </c>
      <c r="M15" s="16">
        <v>0</v>
      </c>
      <c r="N15" s="16">
        <v>0</v>
      </c>
      <c r="O15" s="16">
        <v>0</v>
      </c>
      <c r="P15" s="31" t="s">
        <v>95</v>
      </c>
    </row>
    <row r="16" spans="1:16" ht="45" customHeight="1">
      <c r="A16" s="9" t="s">
        <v>24</v>
      </c>
      <c r="B16" s="10">
        <v>89</v>
      </c>
      <c r="C16" s="10">
        <v>79</v>
      </c>
      <c r="D16" s="10">
        <v>89</v>
      </c>
      <c r="E16" s="10">
        <v>79</v>
      </c>
      <c r="F16" s="17">
        <v>0</v>
      </c>
      <c r="G16" s="17">
        <v>0</v>
      </c>
      <c r="H16" s="17">
        <f t="shared" ref="H16" si="1">H13+H14+H15</f>
        <v>0</v>
      </c>
      <c r="I16" s="17">
        <f t="shared" ref="I16:O16" si="2">I13+I14+I15</f>
        <v>0</v>
      </c>
      <c r="J16" s="10">
        <f t="shared" si="2"/>
        <v>0</v>
      </c>
      <c r="K16" s="17">
        <f t="shared" si="2"/>
        <v>0</v>
      </c>
      <c r="L16" s="10">
        <f t="shared" si="2"/>
        <v>0</v>
      </c>
      <c r="M16" s="17">
        <f t="shared" si="2"/>
        <v>0</v>
      </c>
      <c r="N16" s="17">
        <f t="shared" ref="N16" si="3">N13+N14+N15</f>
        <v>0</v>
      </c>
      <c r="O16" s="17">
        <f t="shared" si="2"/>
        <v>0</v>
      </c>
      <c r="P16" s="31" t="s">
        <v>95</v>
      </c>
    </row>
    <row r="17" spans="1:16">
      <c r="A17" s="8" t="s">
        <v>25</v>
      </c>
      <c r="B17" s="56">
        <v>26</v>
      </c>
      <c r="C17" s="31">
        <v>32</v>
      </c>
      <c r="D17" s="56">
        <v>26</v>
      </c>
      <c r="E17" s="56">
        <v>32</v>
      </c>
      <c r="F17" s="16">
        <v>0</v>
      </c>
      <c r="G17" s="16">
        <v>0</v>
      </c>
      <c r="H17" s="16">
        <v>0</v>
      </c>
      <c r="I17" s="16">
        <v>0</v>
      </c>
      <c r="J17" s="8">
        <v>0</v>
      </c>
      <c r="K17" s="16">
        <v>0</v>
      </c>
      <c r="L17" s="8">
        <v>0</v>
      </c>
      <c r="M17" s="16">
        <v>0</v>
      </c>
      <c r="N17" s="16">
        <v>0</v>
      </c>
      <c r="O17" s="16">
        <v>0</v>
      </c>
      <c r="P17" s="31" t="s">
        <v>95</v>
      </c>
    </row>
    <row r="18" spans="1:16">
      <c r="A18" s="8" t="s">
        <v>26</v>
      </c>
      <c r="B18" s="56">
        <v>27</v>
      </c>
      <c r="C18" s="31">
        <v>33</v>
      </c>
      <c r="D18" s="56">
        <v>27</v>
      </c>
      <c r="E18" s="56">
        <v>33</v>
      </c>
      <c r="F18" s="16">
        <v>0</v>
      </c>
      <c r="G18" s="16">
        <v>0</v>
      </c>
      <c r="H18" s="16">
        <v>0</v>
      </c>
      <c r="I18" s="16">
        <v>0</v>
      </c>
      <c r="J18" s="8">
        <v>0</v>
      </c>
      <c r="K18" s="16">
        <v>0</v>
      </c>
      <c r="L18" s="8">
        <v>0</v>
      </c>
      <c r="M18" s="16">
        <v>0</v>
      </c>
      <c r="N18" s="16">
        <v>0</v>
      </c>
      <c r="O18" s="16">
        <v>0</v>
      </c>
      <c r="P18" s="31" t="s">
        <v>95</v>
      </c>
    </row>
    <row r="19" spans="1:16">
      <c r="A19" s="8" t="s">
        <v>27</v>
      </c>
      <c r="B19" s="56">
        <v>28</v>
      </c>
      <c r="C19" s="31">
        <v>33</v>
      </c>
      <c r="D19" s="56">
        <v>28</v>
      </c>
      <c r="E19" s="56">
        <v>33</v>
      </c>
      <c r="F19" s="16">
        <v>0</v>
      </c>
      <c r="G19" s="16">
        <v>0</v>
      </c>
      <c r="H19" s="16">
        <v>0</v>
      </c>
      <c r="I19" s="16">
        <v>0</v>
      </c>
      <c r="J19" s="8">
        <v>0</v>
      </c>
      <c r="K19" s="16">
        <v>0</v>
      </c>
      <c r="L19" s="8">
        <v>0</v>
      </c>
      <c r="M19" s="16">
        <v>0</v>
      </c>
      <c r="N19" s="16">
        <v>0</v>
      </c>
      <c r="O19" s="16">
        <v>0</v>
      </c>
      <c r="P19" s="31" t="s">
        <v>95</v>
      </c>
    </row>
    <row r="20" spans="1:16" ht="46.5" customHeight="1">
      <c r="A20" s="9" t="s">
        <v>28</v>
      </c>
      <c r="B20" s="10">
        <v>81</v>
      </c>
      <c r="C20" s="10">
        <v>98</v>
      </c>
      <c r="D20" s="10">
        <v>81</v>
      </c>
      <c r="E20" s="10">
        <v>98</v>
      </c>
      <c r="F20" s="17">
        <v>0</v>
      </c>
      <c r="G20" s="17">
        <v>0</v>
      </c>
      <c r="H20" s="17">
        <f t="shared" ref="H20" si="4">H17+H18+H19</f>
        <v>0</v>
      </c>
      <c r="I20" s="17">
        <f t="shared" ref="I20:O20" si="5">I17+I18+I19</f>
        <v>0</v>
      </c>
      <c r="J20" s="10">
        <f t="shared" si="5"/>
        <v>0</v>
      </c>
      <c r="K20" s="17">
        <f t="shared" si="5"/>
        <v>0</v>
      </c>
      <c r="L20" s="10">
        <f t="shared" si="5"/>
        <v>0</v>
      </c>
      <c r="M20" s="17">
        <f t="shared" si="5"/>
        <v>0</v>
      </c>
      <c r="N20" s="17">
        <f t="shared" ref="N20" si="6">N17+N18+N19</f>
        <v>0</v>
      </c>
      <c r="O20" s="17">
        <f t="shared" si="5"/>
        <v>0</v>
      </c>
      <c r="P20" s="31" t="s">
        <v>95</v>
      </c>
    </row>
    <row r="21" spans="1:16">
      <c r="A21" s="8" t="s">
        <v>29</v>
      </c>
      <c r="B21" s="48">
        <v>28</v>
      </c>
      <c r="C21" s="48">
        <v>25</v>
      </c>
      <c r="D21" s="48">
        <v>28</v>
      </c>
      <c r="E21" s="48">
        <v>25</v>
      </c>
      <c r="F21" s="16">
        <v>0</v>
      </c>
      <c r="G21" s="16">
        <v>0</v>
      </c>
      <c r="H21" s="16">
        <v>0</v>
      </c>
      <c r="I21" s="16">
        <v>0</v>
      </c>
      <c r="J21" s="8">
        <v>0</v>
      </c>
      <c r="K21" s="16">
        <v>0</v>
      </c>
      <c r="L21" s="8">
        <v>0</v>
      </c>
      <c r="M21" s="16">
        <v>0</v>
      </c>
      <c r="N21" s="16">
        <v>0</v>
      </c>
      <c r="O21" s="16">
        <v>0</v>
      </c>
      <c r="P21" s="31" t="s">
        <v>95</v>
      </c>
    </row>
    <row r="22" spans="1:16">
      <c r="A22" s="8" t="s">
        <v>30</v>
      </c>
      <c r="B22" s="48">
        <v>27</v>
      </c>
      <c r="C22" s="48">
        <v>25</v>
      </c>
      <c r="D22" s="48">
        <v>27</v>
      </c>
      <c r="E22" s="48">
        <v>25</v>
      </c>
      <c r="F22" s="16">
        <v>0</v>
      </c>
      <c r="G22" s="16">
        <v>0</v>
      </c>
      <c r="H22" s="16">
        <v>0</v>
      </c>
      <c r="I22" s="16">
        <v>0</v>
      </c>
      <c r="J22" s="8">
        <v>0</v>
      </c>
      <c r="K22" s="16">
        <v>0</v>
      </c>
      <c r="L22" s="8">
        <v>0</v>
      </c>
      <c r="M22" s="16">
        <v>0</v>
      </c>
      <c r="N22" s="16">
        <v>0</v>
      </c>
      <c r="O22" s="16">
        <v>0</v>
      </c>
      <c r="P22" s="31" t="s">
        <v>95</v>
      </c>
    </row>
    <row r="23" spans="1:16">
      <c r="A23" s="8" t="s">
        <v>31</v>
      </c>
      <c r="B23" s="48">
        <v>27</v>
      </c>
      <c r="C23" s="48">
        <v>19</v>
      </c>
      <c r="D23" s="48">
        <v>27</v>
      </c>
      <c r="E23" s="48">
        <v>19</v>
      </c>
      <c r="F23" s="16">
        <v>0</v>
      </c>
      <c r="G23" s="16">
        <v>0</v>
      </c>
      <c r="H23" s="16">
        <v>0</v>
      </c>
      <c r="I23" s="16">
        <v>0</v>
      </c>
      <c r="J23" s="8">
        <v>0</v>
      </c>
      <c r="K23" s="16">
        <v>0</v>
      </c>
      <c r="L23" s="8">
        <v>0</v>
      </c>
      <c r="M23" s="16">
        <v>0</v>
      </c>
      <c r="N23" s="16">
        <v>0</v>
      </c>
      <c r="O23" s="16">
        <v>0</v>
      </c>
      <c r="P23" s="31" t="s">
        <v>95</v>
      </c>
    </row>
    <row r="24" spans="1:16" ht="44.25" customHeight="1">
      <c r="A24" s="9" t="s">
        <v>32</v>
      </c>
      <c r="B24" s="10">
        <v>82</v>
      </c>
      <c r="C24" s="10">
        <v>69</v>
      </c>
      <c r="D24" s="10">
        <v>82</v>
      </c>
      <c r="E24" s="10">
        <v>69</v>
      </c>
      <c r="F24" s="17">
        <v>0</v>
      </c>
      <c r="G24" s="17">
        <v>0</v>
      </c>
      <c r="H24" s="17">
        <f t="shared" ref="H24" si="7">H21+H22+H23</f>
        <v>0</v>
      </c>
      <c r="I24" s="17">
        <f t="shared" ref="I24:O24" si="8">I21+I22+I23</f>
        <v>0</v>
      </c>
      <c r="J24" s="10">
        <f t="shared" si="8"/>
        <v>0</v>
      </c>
      <c r="K24" s="17">
        <f t="shared" si="8"/>
        <v>0</v>
      </c>
      <c r="L24" s="10">
        <f t="shared" si="8"/>
        <v>0</v>
      </c>
      <c r="M24" s="17">
        <f t="shared" si="8"/>
        <v>0</v>
      </c>
      <c r="N24" s="17">
        <f t="shared" ref="N24" si="9">N21+N22+N23</f>
        <v>0</v>
      </c>
      <c r="O24" s="17">
        <f t="shared" si="8"/>
        <v>0</v>
      </c>
      <c r="P24" s="31" t="s">
        <v>95</v>
      </c>
    </row>
    <row r="25" spans="1:16">
      <c r="A25" s="8" t="s">
        <v>34</v>
      </c>
      <c r="B25" s="56">
        <v>25</v>
      </c>
      <c r="C25" s="75">
        <v>25</v>
      </c>
      <c r="D25" s="56">
        <v>25</v>
      </c>
      <c r="E25" s="56">
        <v>25</v>
      </c>
      <c r="F25" s="16">
        <v>0</v>
      </c>
      <c r="G25" s="16">
        <v>0</v>
      </c>
      <c r="H25" s="16">
        <v>0</v>
      </c>
      <c r="I25" s="16">
        <v>0</v>
      </c>
      <c r="J25" s="8">
        <v>0</v>
      </c>
      <c r="K25" s="16">
        <v>0</v>
      </c>
      <c r="L25" s="8">
        <v>0</v>
      </c>
      <c r="M25" s="16">
        <v>0</v>
      </c>
      <c r="N25" s="16">
        <v>0</v>
      </c>
      <c r="O25" s="16">
        <v>0</v>
      </c>
      <c r="P25" s="31" t="s">
        <v>95</v>
      </c>
    </row>
    <row r="26" spans="1:16">
      <c r="A26" s="8" t="s">
        <v>35</v>
      </c>
      <c r="B26" s="56">
        <v>25</v>
      </c>
      <c r="C26" s="75">
        <v>23</v>
      </c>
      <c r="D26" s="56">
        <v>25</v>
      </c>
      <c r="E26" s="56">
        <v>23</v>
      </c>
      <c r="F26" s="16">
        <v>0</v>
      </c>
      <c r="G26" s="16">
        <v>0</v>
      </c>
      <c r="H26" s="16">
        <v>0</v>
      </c>
      <c r="I26" s="16">
        <v>0</v>
      </c>
      <c r="J26" s="8">
        <v>0</v>
      </c>
      <c r="K26" s="16">
        <v>0</v>
      </c>
      <c r="L26" s="8">
        <v>0</v>
      </c>
      <c r="M26" s="16">
        <v>0</v>
      </c>
      <c r="N26" s="16">
        <v>0</v>
      </c>
      <c r="O26" s="16">
        <v>0</v>
      </c>
      <c r="P26" s="31" t="s">
        <v>95</v>
      </c>
    </row>
    <row r="27" spans="1:16">
      <c r="A27" s="8" t="s">
        <v>36</v>
      </c>
      <c r="B27" s="56">
        <v>26</v>
      </c>
      <c r="C27" s="75">
        <v>17</v>
      </c>
      <c r="D27" s="56">
        <v>26</v>
      </c>
      <c r="E27" s="56">
        <v>17</v>
      </c>
      <c r="F27" s="16">
        <v>0</v>
      </c>
      <c r="G27" s="16">
        <v>0</v>
      </c>
      <c r="H27" s="16">
        <v>0</v>
      </c>
      <c r="I27" s="16">
        <v>0</v>
      </c>
      <c r="J27" s="8">
        <v>0</v>
      </c>
      <c r="K27" s="16">
        <v>0</v>
      </c>
      <c r="L27" s="8">
        <v>0</v>
      </c>
      <c r="M27" s="16">
        <v>0</v>
      </c>
      <c r="N27" s="16">
        <v>0</v>
      </c>
      <c r="O27" s="16">
        <v>0</v>
      </c>
      <c r="P27" s="31" t="s">
        <v>95</v>
      </c>
    </row>
    <row r="28" spans="1:16" ht="44.25" customHeight="1">
      <c r="A28" s="9" t="s">
        <v>37</v>
      </c>
      <c r="B28" s="10">
        <v>76</v>
      </c>
      <c r="C28" s="10">
        <v>65</v>
      </c>
      <c r="D28" s="10">
        <v>76</v>
      </c>
      <c r="E28" s="10">
        <v>65</v>
      </c>
      <c r="F28" s="17">
        <v>0</v>
      </c>
      <c r="G28" s="17">
        <v>0</v>
      </c>
      <c r="H28" s="17">
        <f t="shared" ref="H28" si="10">H25+H26+H27</f>
        <v>0</v>
      </c>
      <c r="I28" s="17">
        <f t="shared" ref="I28:O28" si="11">I25+I26+I27</f>
        <v>0</v>
      </c>
      <c r="J28" s="10">
        <f t="shared" si="11"/>
        <v>0</v>
      </c>
      <c r="K28" s="17">
        <f t="shared" si="11"/>
        <v>0</v>
      </c>
      <c r="L28" s="10">
        <f t="shared" si="11"/>
        <v>0</v>
      </c>
      <c r="M28" s="17">
        <f t="shared" si="11"/>
        <v>0</v>
      </c>
      <c r="N28" s="17">
        <f t="shared" ref="N28" si="12">N25+N26+N27</f>
        <v>0</v>
      </c>
      <c r="O28" s="17">
        <f t="shared" si="11"/>
        <v>0</v>
      </c>
      <c r="P28" s="31" t="s">
        <v>95</v>
      </c>
    </row>
    <row r="29" spans="1:16">
      <c r="A29" s="8" t="s">
        <v>38</v>
      </c>
      <c r="B29" s="48">
        <v>28</v>
      </c>
      <c r="C29" s="48">
        <v>21</v>
      </c>
      <c r="D29" s="48">
        <v>28</v>
      </c>
      <c r="E29" s="48">
        <v>21</v>
      </c>
      <c r="F29" s="16">
        <v>0</v>
      </c>
      <c r="G29" s="16">
        <v>0</v>
      </c>
      <c r="H29" s="16">
        <v>0</v>
      </c>
      <c r="I29" s="16">
        <v>0</v>
      </c>
      <c r="J29" s="8">
        <v>0</v>
      </c>
      <c r="K29" s="16">
        <v>0</v>
      </c>
      <c r="L29" s="8">
        <v>0</v>
      </c>
      <c r="M29" s="16">
        <v>0</v>
      </c>
      <c r="N29" s="16">
        <v>0</v>
      </c>
      <c r="O29" s="16">
        <v>0</v>
      </c>
      <c r="P29" s="31" t="s">
        <v>95</v>
      </c>
    </row>
    <row r="30" spans="1:16">
      <c r="A30" s="8" t="s">
        <v>39</v>
      </c>
      <c r="B30" s="48">
        <v>23</v>
      </c>
      <c r="C30" s="48">
        <v>25</v>
      </c>
      <c r="D30" s="48">
        <v>23</v>
      </c>
      <c r="E30" s="48">
        <v>25</v>
      </c>
      <c r="F30" s="16">
        <v>0</v>
      </c>
      <c r="G30" s="16">
        <v>0</v>
      </c>
      <c r="H30" s="16">
        <v>0</v>
      </c>
      <c r="I30" s="16">
        <v>0</v>
      </c>
      <c r="J30" s="8">
        <v>0</v>
      </c>
      <c r="K30" s="16">
        <v>0</v>
      </c>
      <c r="L30" s="8">
        <v>0</v>
      </c>
      <c r="M30" s="16">
        <v>0</v>
      </c>
      <c r="N30" s="16">
        <v>0</v>
      </c>
      <c r="O30" s="16">
        <v>0</v>
      </c>
      <c r="P30" s="31" t="s">
        <v>95</v>
      </c>
    </row>
    <row r="31" spans="1:16">
      <c r="A31" s="8" t="s">
        <v>40</v>
      </c>
      <c r="B31" s="48">
        <v>25</v>
      </c>
      <c r="C31" s="48">
        <v>25</v>
      </c>
      <c r="D31" s="48">
        <v>25</v>
      </c>
      <c r="E31" s="48">
        <v>25</v>
      </c>
      <c r="F31" s="16">
        <v>0</v>
      </c>
      <c r="G31" s="16">
        <v>0</v>
      </c>
      <c r="H31" s="16">
        <v>0</v>
      </c>
      <c r="I31" s="16">
        <v>0</v>
      </c>
      <c r="J31" s="8">
        <v>0</v>
      </c>
      <c r="K31" s="16">
        <v>0</v>
      </c>
      <c r="L31" s="8">
        <v>0</v>
      </c>
      <c r="M31" s="16">
        <v>0</v>
      </c>
      <c r="N31" s="16">
        <v>0</v>
      </c>
      <c r="O31" s="16">
        <v>0</v>
      </c>
      <c r="P31" s="31" t="s">
        <v>95</v>
      </c>
    </row>
    <row r="32" spans="1:16" ht="44.25" customHeight="1">
      <c r="A32" s="9" t="s">
        <v>41</v>
      </c>
      <c r="B32" s="10">
        <v>76</v>
      </c>
      <c r="C32" s="10">
        <v>71</v>
      </c>
      <c r="D32" s="10">
        <v>76</v>
      </c>
      <c r="E32" s="10">
        <v>71</v>
      </c>
      <c r="F32" s="17">
        <v>0</v>
      </c>
      <c r="G32" s="17">
        <v>0</v>
      </c>
      <c r="H32" s="17">
        <f t="shared" ref="H32" si="13">H29+H30+H31</f>
        <v>0</v>
      </c>
      <c r="I32" s="17">
        <f t="shared" ref="I32:M32" si="14">I29+I30+I31</f>
        <v>0</v>
      </c>
      <c r="J32" s="10">
        <f t="shared" si="14"/>
        <v>0</v>
      </c>
      <c r="K32" s="17">
        <f t="shared" si="14"/>
        <v>0</v>
      </c>
      <c r="L32" s="10">
        <f t="shared" si="14"/>
        <v>0</v>
      </c>
      <c r="M32" s="17">
        <f t="shared" si="14"/>
        <v>0</v>
      </c>
      <c r="N32" s="17">
        <f t="shared" ref="N32" si="15">N29+N30+N31</f>
        <v>0</v>
      </c>
      <c r="O32" s="17">
        <v>0</v>
      </c>
      <c r="P32" s="31" t="s">
        <v>95</v>
      </c>
    </row>
    <row r="33" spans="1:16">
      <c r="A33" s="8" t="s">
        <v>42</v>
      </c>
      <c r="B33" s="56">
        <v>26</v>
      </c>
      <c r="C33" s="31">
        <v>26</v>
      </c>
      <c r="D33" s="56">
        <v>26</v>
      </c>
      <c r="E33" s="56">
        <v>26</v>
      </c>
      <c r="F33" s="16">
        <v>0</v>
      </c>
      <c r="G33" s="16">
        <v>0</v>
      </c>
      <c r="H33" s="16">
        <v>0</v>
      </c>
      <c r="I33" s="16">
        <v>0</v>
      </c>
      <c r="J33" s="8">
        <v>0</v>
      </c>
      <c r="K33" s="16">
        <v>0</v>
      </c>
      <c r="L33" s="8">
        <v>0</v>
      </c>
      <c r="M33" s="16">
        <v>0</v>
      </c>
      <c r="N33" s="16">
        <v>0</v>
      </c>
      <c r="O33" s="16">
        <v>0</v>
      </c>
      <c r="P33" s="31" t="s">
        <v>95</v>
      </c>
    </row>
    <row r="34" spans="1:16">
      <c r="A34" s="8" t="s">
        <v>43</v>
      </c>
      <c r="B34" s="56">
        <v>29</v>
      </c>
      <c r="C34" s="31">
        <v>22</v>
      </c>
      <c r="D34" s="56">
        <v>29</v>
      </c>
      <c r="E34" s="56">
        <v>22</v>
      </c>
      <c r="F34" s="16">
        <v>0</v>
      </c>
      <c r="G34" s="16">
        <v>0</v>
      </c>
      <c r="H34" s="16">
        <v>0</v>
      </c>
      <c r="I34" s="16">
        <v>0</v>
      </c>
      <c r="J34" s="8">
        <v>0</v>
      </c>
      <c r="K34" s="16">
        <v>0</v>
      </c>
      <c r="L34" s="8">
        <v>0</v>
      </c>
      <c r="M34" s="16">
        <v>0</v>
      </c>
      <c r="N34" s="16">
        <v>0</v>
      </c>
      <c r="O34" s="16">
        <v>0</v>
      </c>
      <c r="P34" s="31" t="s">
        <v>95</v>
      </c>
    </row>
    <row r="35" spans="1:16">
      <c r="A35" s="11" t="s">
        <v>44</v>
      </c>
      <c r="B35" s="56">
        <v>22</v>
      </c>
      <c r="C35" s="31">
        <v>24</v>
      </c>
      <c r="D35" s="56">
        <v>22</v>
      </c>
      <c r="E35" s="56">
        <v>24</v>
      </c>
      <c r="F35" s="16">
        <v>0</v>
      </c>
      <c r="G35" s="16">
        <v>0</v>
      </c>
      <c r="H35" s="16">
        <v>0</v>
      </c>
      <c r="I35" s="16">
        <v>0</v>
      </c>
      <c r="J35" s="8">
        <v>0</v>
      </c>
      <c r="K35" s="16">
        <v>0</v>
      </c>
      <c r="L35" s="8">
        <v>0</v>
      </c>
      <c r="M35" s="16">
        <v>0</v>
      </c>
      <c r="N35" s="16">
        <v>0</v>
      </c>
      <c r="O35" s="16">
        <v>0</v>
      </c>
      <c r="P35" s="31" t="s">
        <v>95</v>
      </c>
    </row>
    <row r="36" spans="1:16" ht="0.75" customHeight="1">
      <c r="A36" s="11"/>
      <c r="B36" s="56"/>
      <c r="C36" s="31"/>
      <c r="D36" s="56"/>
      <c r="E36" s="56"/>
      <c r="F36" s="16"/>
      <c r="G36" s="16"/>
      <c r="H36" s="16"/>
      <c r="I36" s="16"/>
      <c r="J36" s="8"/>
      <c r="K36" s="16"/>
      <c r="L36" s="8"/>
      <c r="M36" s="16"/>
      <c r="N36" s="16"/>
      <c r="O36" s="16"/>
      <c r="P36" s="31"/>
    </row>
    <row r="37" spans="1:16" ht="46.5" customHeight="1">
      <c r="A37" s="9" t="s">
        <v>45</v>
      </c>
      <c r="B37" s="10">
        <v>77</v>
      </c>
      <c r="C37" s="10">
        <v>72</v>
      </c>
      <c r="D37" s="10">
        <v>77</v>
      </c>
      <c r="E37" s="10">
        <v>72</v>
      </c>
      <c r="F37" s="17">
        <v>0</v>
      </c>
      <c r="G37" s="17">
        <v>0</v>
      </c>
      <c r="H37" s="17">
        <f t="shared" ref="H37:M37" si="16">H33+H34+H35+H36</f>
        <v>0</v>
      </c>
      <c r="I37" s="17">
        <f t="shared" si="16"/>
        <v>0</v>
      </c>
      <c r="J37" s="10">
        <f t="shared" si="16"/>
        <v>0</v>
      </c>
      <c r="K37" s="17">
        <f t="shared" si="16"/>
        <v>0</v>
      </c>
      <c r="L37" s="10">
        <f t="shared" si="16"/>
        <v>0</v>
      </c>
      <c r="M37" s="17">
        <f t="shared" si="16"/>
        <v>0</v>
      </c>
      <c r="N37" s="17">
        <v>0</v>
      </c>
      <c r="O37" s="17">
        <v>0</v>
      </c>
      <c r="P37" s="31" t="s">
        <v>95</v>
      </c>
    </row>
    <row r="38" spans="1:16">
      <c r="A38" s="11" t="s">
        <v>46</v>
      </c>
      <c r="B38" s="56">
        <v>16</v>
      </c>
      <c r="C38" s="31">
        <v>25</v>
      </c>
      <c r="D38" s="56">
        <v>16</v>
      </c>
      <c r="E38" s="56">
        <v>25</v>
      </c>
      <c r="F38" s="16">
        <v>0</v>
      </c>
      <c r="G38" s="16">
        <v>0</v>
      </c>
      <c r="H38" s="16">
        <v>0</v>
      </c>
      <c r="I38" s="16">
        <v>0</v>
      </c>
      <c r="J38" s="8">
        <v>0</v>
      </c>
      <c r="K38" s="16">
        <v>0</v>
      </c>
      <c r="L38" s="8">
        <v>0</v>
      </c>
      <c r="M38" s="16">
        <v>0</v>
      </c>
      <c r="N38" s="16">
        <v>0</v>
      </c>
      <c r="O38" s="16">
        <v>0</v>
      </c>
      <c r="P38" s="31" t="s">
        <v>95</v>
      </c>
    </row>
    <row r="39" spans="1:16">
      <c r="A39" s="11" t="s">
        <v>47</v>
      </c>
      <c r="B39" s="56">
        <v>21</v>
      </c>
      <c r="C39" s="47">
        <v>28</v>
      </c>
      <c r="D39" s="56">
        <v>21</v>
      </c>
      <c r="E39" s="56">
        <v>28</v>
      </c>
      <c r="F39" s="16">
        <v>0</v>
      </c>
      <c r="G39" s="16">
        <v>0</v>
      </c>
      <c r="H39" s="16">
        <v>0</v>
      </c>
      <c r="I39" s="16">
        <v>0</v>
      </c>
      <c r="J39" s="47">
        <v>0</v>
      </c>
      <c r="K39" s="16">
        <v>0</v>
      </c>
      <c r="L39" s="47">
        <v>0</v>
      </c>
      <c r="M39" s="16">
        <v>0</v>
      </c>
      <c r="N39" s="16">
        <v>0</v>
      </c>
      <c r="O39" s="16">
        <v>0</v>
      </c>
      <c r="P39" s="47"/>
    </row>
    <row r="40" spans="1:16">
      <c r="A40" s="11" t="s">
        <v>153</v>
      </c>
      <c r="B40" s="56">
        <v>19</v>
      </c>
      <c r="C40" s="31">
        <v>25</v>
      </c>
      <c r="D40" s="56">
        <v>19</v>
      </c>
      <c r="E40" s="56">
        <v>25</v>
      </c>
      <c r="F40" s="16">
        <v>0</v>
      </c>
      <c r="G40" s="16">
        <v>0</v>
      </c>
      <c r="H40" s="16">
        <v>0</v>
      </c>
      <c r="I40" s="16">
        <v>0</v>
      </c>
      <c r="J40" s="8">
        <v>0</v>
      </c>
      <c r="K40" s="16">
        <v>0</v>
      </c>
      <c r="L40" s="8">
        <v>0</v>
      </c>
      <c r="M40" s="16">
        <v>0</v>
      </c>
      <c r="N40" s="16">
        <v>1</v>
      </c>
      <c r="O40" s="16">
        <v>0</v>
      </c>
      <c r="P40" s="31" t="s">
        <v>95</v>
      </c>
    </row>
    <row r="41" spans="1:16" hidden="1">
      <c r="A41" s="11"/>
      <c r="B41" s="56"/>
      <c r="C41" s="31"/>
      <c r="D41" s="56"/>
      <c r="E41" s="56"/>
      <c r="F41" s="16"/>
      <c r="G41" s="16"/>
      <c r="H41" s="16"/>
      <c r="I41" s="16"/>
      <c r="J41" s="8"/>
      <c r="K41" s="16"/>
      <c r="L41" s="8"/>
      <c r="M41" s="16"/>
      <c r="N41" s="16"/>
      <c r="O41" s="16"/>
      <c r="P41" s="31"/>
    </row>
    <row r="42" spans="1:16" hidden="1">
      <c r="A42" s="11"/>
      <c r="B42" s="56"/>
      <c r="C42" s="31"/>
      <c r="D42" s="56"/>
      <c r="E42" s="56"/>
      <c r="F42" s="16"/>
      <c r="G42" s="16"/>
      <c r="H42" s="16"/>
      <c r="I42" s="16"/>
      <c r="J42" s="8"/>
      <c r="K42" s="16"/>
      <c r="L42" s="8"/>
      <c r="M42" s="16"/>
      <c r="N42" s="16"/>
      <c r="O42" s="16"/>
      <c r="P42" s="31"/>
    </row>
    <row r="43" spans="1:16" ht="46.5" customHeight="1">
      <c r="A43" s="9" t="s">
        <v>48</v>
      </c>
      <c r="B43" s="10">
        <f>SUM(B38:B42)</f>
        <v>56</v>
      </c>
      <c r="C43" s="10">
        <v>78</v>
      </c>
      <c r="D43" s="10">
        <f>SUM(D38:D42)</f>
        <v>56</v>
      </c>
      <c r="E43" s="10">
        <v>78</v>
      </c>
      <c r="F43" s="17">
        <v>0</v>
      </c>
      <c r="G43" s="17">
        <v>0</v>
      </c>
      <c r="H43" s="17">
        <f t="shared" ref="H43:O43" si="17">H38+H40+H41+H42</f>
        <v>0</v>
      </c>
      <c r="I43" s="17">
        <f t="shared" si="17"/>
        <v>0</v>
      </c>
      <c r="J43" s="10">
        <f t="shared" si="17"/>
        <v>0</v>
      </c>
      <c r="K43" s="17">
        <f t="shared" si="17"/>
        <v>0</v>
      </c>
      <c r="L43" s="10">
        <f t="shared" si="17"/>
        <v>0</v>
      </c>
      <c r="M43" s="17">
        <f t="shared" si="17"/>
        <v>0</v>
      </c>
      <c r="N43" s="17">
        <f t="shared" si="17"/>
        <v>1</v>
      </c>
      <c r="O43" s="17">
        <f t="shared" si="17"/>
        <v>0</v>
      </c>
      <c r="P43" s="31" t="s">
        <v>95</v>
      </c>
    </row>
    <row r="44" spans="1:16">
      <c r="A44" s="11" t="s">
        <v>49</v>
      </c>
      <c r="B44" s="56">
        <v>26</v>
      </c>
      <c r="C44" s="31">
        <v>16</v>
      </c>
      <c r="D44" s="56">
        <v>26</v>
      </c>
      <c r="E44" s="56">
        <v>16</v>
      </c>
      <c r="F44" s="16">
        <v>0</v>
      </c>
      <c r="G44" s="16">
        <v>0</v>
      </c>
      <c r="H44" s="16">
        <v>0</v>
      </c>
      <c r="I44" s="16">
        <v>0</v>
      </c>
      <c r="J44" s="8">
        <v>0</v>
      </c>
      <c r="K44" s="16">
        <v>0</v>
      </c>
      <c r="L44" s="8">
        <v>0</v>
      </c>
      <c r="M44" s="16">
        <v>0</v>
      </c>
      <c r="N44" s="16">
        <v>1</v>
      </c>
      <c r="O44" s="16">
        <v>0</v>
      </c>
      <c r="P44" s="31" t="s">
        <v>95</v>
      </c>
    </row>
    <row r="45" spans="1:16">
      <c r="A45" s="11" t="s">
        <v>50</v>
      </c>
      <c r="B45" s="56">
        <v>19</v>
      </c>
      <c r="C45" s="31">
        <v>19</v>
      </c>
      <c r="D45" s="56">
        <v>19</v>
      </c>
      <c r="E45" s="56">
        <v>19</v>
      </c>
      <c r="F45" s="16">
        <v>0</v>
      </c>
      <c r="G45" s="16">
        <v>0</v>
      </c>
      <c r="H45" s="16">
        <v>0</v>
      </c>
      <c r="I45" s="16">
        <v>0</v>
      </c>
      <c r="J45" s="8">
        <v>0</v>
      </c>
      <c r="K45" s="16">
        <v>0</v>
      </c>
      <c r="L45" s="8">
        <v>0</v>
      </c>
      <c r="M45" s="16">
        <v>0</v>
      </c>
      <c r="N45" s="16">
        <v>0</v>
      </c>
      <c r="O45" s="16">
        <v>0</v>
      </c>
      <c r="P45" s="31" t="s">
        <v>95</v>
      </c>
    </row>
    <row r="46" spans="1:16">
      <c r="A46" s="11" t="s">
        <v>197</v>
      </c>
      <c r="B46" s="56"/>
      <c r="C46" s="31">
        <v>19</v>
      </c>
      <c r="D46" s="56"/>
      <c r="E46" s="56">
        <v>19</v>
      </c>
      <c r="F46" s="16"/>
      <c r="G46" s="16"/>
      <c r="H46" s="16"/>
      <c r="I46" s="16"/>
      <c r="J46" s="8"/>
      <c r="K46" s="16"/>
      <c r="L46" s="8"/>
      <c r="M46" s="16"/>
      <c r="N46" s="16"/>
      <c r="O46" s="16">
        <v>1</v>
      </c>
      <c r="P46" s="31"/>
    </row>
    <row r="47" spans="1:16" ht="0.75" customHeight="1">
      <c r="A47" s="11"/>
      <c r="B47" s="56"/>
      <c r="C47" s="31"/>
      <c r="D47" s="56"/>
      <c r="E47" s="56"/>
      <c r="F47" s="16"/>
      <c r="G47" s="16"/>
      <c r="H47" s="16"/>
      <c r="I47" s="16"/>
      <c r="J47" s="8"/>
      <c r="K47" s="16"/>
      <c r="L47" s="8"/>
      <c r="M47" s="16"/>
      <c r="N47" s="16"/>
      <c r="O47" s="16"/>
      <c r="P47" s="31"/>
    </row>
    <row r="48" spans="1:16" ht="46.5" customHeight="1">
      <c r="A48" s="9" t="s">
        <v>51</v>
      </c>
      <c r="B48" s="10">
        <f>SUM(B44:B47)</f>
        <v>45</v>
      </c>
      <c r="C48" s="10">
        <v>54</v>
      </c>
      <c r="D48" s="10">
        <f>SUM(D44:D47)</f>
        <v>45</v>
      </c>
      <c r="E48" s="10">
        <v>54</v>
      </c>
      <c r="F48" s="17">
        <v>0</v>
      </c>
      <c r="G48" s="17">
        <v>0</v>
      </c>
      <c r="H48" s="17">
        <f t="shared" ref="H48:N48" si="18">H44+H45+H46+H47</f>
        <v>0</v>
      </c>
      <c r="I48" s="17">
        <f t="shared" si="18"/>
        <v>0</v>
      </c>
      <c r="J48" s="10">
        <f t="shared" si="18"/>
        <v>0</v>
      </c>
      <c r="K48" s="17">
        <f t="shared" si="18"/>
        <v>0</v>
      </c>
      <c r="L48" s="10">
        <f t="shared" si="18"/>
        <v>0</v>
      </c>
      <c r="M48" s="17">
        <f t="shared" si="18"/>
        <v>0</v>
      </c>
      <c r="N48" s="17">
        <f t="shared" si="18"/>
        <v>1</v>
      </c>
      <c r="O48" s="17">
        <v>1</v>
      </c>
      <c r="P48" s="31" t="s">
        <v>95</v>
      </c>
    </row>
    <row r="49" spans="1:16">
      <c r="A49" s="11" t="s">
        <v>52</v>
      </c>
      <c r="B49" s="56">
        <v>27</v>
      </c>
      <c r="C49" s="31">
        <v>26</v>
      </c>
      <c r="D49" s="56"/>
      <c r="E49" s="31"/>
      <c r="F49" s="16">
        <v>27</v>
      </c>
      <c r="G49" s="16">
        <v>26</v>
      </c>
      <c r="H49" s="16">
        <v>0</v>
      </c>
      <c r="I49" s="16">
        <v>0</v>
      </c>
      <c r="J49" s="8">
        <v>0</v>
      </c>
      <c r="K49" s="16">
        <v>0</v>
      </c>
      <c r="L49" s="8">
        <v>0</v>
      </c>
      <c r="M49" s="16">
        <v>0</v>
      </c>
      <c r="N49" s="16"/>
      <c r="O49" s="16">
        <v>0</v>
      </c>
      <c r="P49" s="31" t="s">
        <v>95</v>
      </c>
    </row>
    <row r="50" spans="1:16" ht="9.75" customHeight="1">
      <c r="A50" s="11"/>
      <c r="B50" s="56"/>
      <c r="C50" s="31"/>
      <c r="D50" s="56"/>
      <c r="E50" s="31"/>
      <c r="F50" s="16"/>
      <c r="G50" s="16"/>
      <c r="H50" s="16"/>
      <c r="I50" s="16"/>
      <c r="J50" s="8"/>
      <c r="K50" s="16"/>
      <c r="L50" s="8"/>
      <c r="M50" s="16"/>
      <c r="N50" s="16"/>
      <c r="O50" s="16"/>
      <c r="P50" s="31"/>
    </row>
    <row r="51" spans="1:16" ht="43.5" customHeight="1">
      <c r="A51" s="9" t="s">
        <v>53</v>
      </c>
      <c r="B51" s="10">
        <v>27</v>
      </c>
      <c r="C51" s="10">
        <v>26</v>
      </c>
      <c r="D51" s="10"/>
      <c r="E51" s="10"/>
      <c r="F51" s="17">
        <v>27</v>
      </c>
      <c r="G51" s="17">
        <v>26</v>
      </c>
      <c r="H51" s="17">
        <f t="shared" ref="H51:O51" si="19">H49+H50</f>
        <v>0</v>
      </c>
      <c r="I51" s="17">
        <f t="shared" si="19"/>
        <v>0</v>
      </c>
      <c r="J51" s="10">
        <f t="shared" si="19"/>
        <v>0</v>
      </c>
      <c r="K51" s="17">
        <f t="shared" si="19"/>
        <v>0</v>
      </c>
      <c r="L51" s="10">
        <f t="shared" si="19"/>
        <v>0</v>
      </c>
      <c r="M51" s="17">
        <f t="shared" si="19"/>
        <v>0</v>
      </c>
      <c r="N51" s="17">
        <f t="shared" si="19"/>
        <v>0</v>
      </c>
      <c r="O51" s="17">
        <f t="shared" si="19"/>
        <v>0</v>
      </c>
      <c r="P51" s="31" t="s">
        <v>95</v>
      </c>
    </row>
    <row r="52" spans="1:16">
      <c r="A52" s="11" t="s">
        <v>54</v>
      </c>
      <c r="B52" s="56">
        <v>24</v>
      </c>
      <c r="C52" s="31">
        <v>27</v>
      </c>
      <c r="D52" s="56"/>
      <c r="E52" s="31"/>
      <c r="F52" s="16">
        <v>24</v>
      </c>
      <c r="G52" s="16">
        <v>27</v>
      </c>
      <c r="H52" s="16">
        <v>0</v>
      </c>
      <c r="I52" s="16">
        <v>0</v>
      </c>
      <c r="J52" s="8">
        <v>0</v>
      </c>
      <c r="K52" s="16">
        <v>0</v>
      </c>
      <c r="L52" s="8">
        <v>0</v>
      </c>
      <c r="M52" s="16">
        <v>0</v>
      </c>
      <c r="N52" s="16">
        <v>2</v>
      </c>
      <c r="O52" s="16">
        <v>0</v>
      </c>
      <c r="P52" s="31" t="s">
        <v>95</v>
      </c>
    </row>
    <row r="53" spans="1:16">
      <c r="A53" s="11"/>
      <c r="B53" s="56"/>
      <c r="C53" s="31"/>
      <c r="D53" s="56"/>
      <c r="E53" s="31"/>
      <c r="F53" s="16"/>
      <c r="G53" s="16"/>
      <c r="H53" s="16"/>
      <c r="I53" s="16"/>
      <c r="J53" s="8"/>
      <c r="K53" s="16"/>
      <c r="L53" s="8"/>
      <c r="M53" s="16"/>
      <c r="N53" s="16"/>
      <c r="O53" s="16"/>
      <c r="P53" s="31"/>
    </row>
    <row r="54" spans="1:16" ht="45.75" customHeight="1">
      <c r="A54" s="9" t="s">
        <v>55</v>
      </c>
      <c r="B54" s="10">
        <v>24</v>
      </c>
      <c r="C54" s="10">
        <v>27</v>
      </c>
      <c r="D54" s="10"/>
      <c r="E54" s="10"/>
      <c r="F54" s="17">
        <v>24</v>
      </c>
      <c r="G54" s="17">
        <v>27</v>
      </c>
      <c r="H54" s="17">
        <f t="shared" ref="H54:O54" si="20">H52+H53</f>
        <v>0</v>
      </c>
      <c r="I54" s="17">
        <f t="shared" si="20"/>
        <v>0</v>
      </c>
      <c r="J54" s="10">
        <f t="shared" si="20"/>
        <v>0</v>
      </c>
      <c r="K54" s="17">
        <f t="shared" si="20"/>
        <v>0</v>
      </c>
      <c r="L54" s="10">
        <f t="shared" si="20"/>
        <v>0</v>
      </c>
      <c r="M54" s="17">
        <f t="shared" si="20"/>
        <v>0</v>
      </c>
      <c r="N54" s="17">
        <f t="shared" si="20"/>
        <v>2</v>
      </c>
      <c r="O54" s="17">
        <f t="shared" si="20"/>
        <v>0</v>
      </c>
      <c r="P54" s="31" t="s">
        <v>95</v>
      </c>
    </row>
    <row r="55" spans="1:16" s="14" customFormat="1" ht="50.25" customHeight="1">
      <c r="A55" s="12" t="s">
        <v>56</v>
      </c>
      <c r="B55" s="13">
        <v>729</v>
      </c>
      <c r="C55" s="13">
        <v>737</v>
      </c>
      <c r="D55" s="13">
        <v>677</v>
      </c>
      <c r="E55" s="13">
        <v>684</v>
      </c>
      <c r="F55" s="13">
        <v>51</v>
      </c>
      <c r="G55" s="13">
        <v>53</v>
      </c>
      <c r="H55" s="13">
        <f t="shared" ref="H55:N55" si="21">H12+H16+H20+H24+H28+H32+H37+H43+H48+H51+H54</f>
        <v>0</v>
      </c>
      <c r="I55" s="13">
        <f t="shared" si="21"/>
        <v>0</v>
      </c>
      <c r="J55" s="13">
        <f t="shared" si="21"/>
        <v>0</v>
      </c>
      <c r="K55" s="13">
        <f t="shared" si="21"/>
        <v>0</v>
      </c>
      <c r="L55" s="13">
        <f t="shared" si="21"/>
        <v>0</v>
      </c>
      <c r="M55" s="13">
        <f t="shared" si="21"/>
        <v>0</v>
      </c>
      <c r="N55" s="13">
        <f t="shared" si="21"/>
        <v>5</v>
      </c>
      <c r="O55" s="13">
        <v>2</v>
      </c>
      <c r="P55" s="31" t="s">
        <v>95</v>
      </c>
    </row>
    <row r="58" spans="1:16" s="30" customFormat="1">
      <c r="B58" s="30" t="s">
        <v>190</v>
      </c>
      <c r="H58" s="30" t="s">
        <v>96</v>
      </c>
    </row>
  </sheetData>
  <mergeCells count="12">
    <mergeCell ref="A5:A7"/>
    <mergeCell ref="B5:C6"/>
    <mergeCell ref="N5:O6"/>
    <mergeCell ref="P5:P6"/>
    <mergeCell ref="A2:P2"/>
    <mergeCell ref="A3:P3"/>
    <mergeCell ref="D5:M5"/>
    <mergeCell ref="D6:E6"/>
    <mergeCell ref="F6:G6"/>
    <mergeCell ref="H6:I6"/>
    <mergeCell ref="J6:K6"/>
    <mergeCell ref="L6:M6"/>
  </mergeCells>
  <pageMargins left="0.51181102362204722" right="0.11811023622047245" top="0.15748031496062992" bottom="0.15748031496062992" header="0.31496062992125984" footer="0.31496062992125984"/>
  <pageSetup paperSize="9" scale="90" orientation="landscape" r:id="rId1"/>
  <rowBreaks count="2" manualBreakCount="2">
    <brk id="24" max="16383" man="1"/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S27"/>
  <sheetViews>
    <sheetView tabSelected="1" view="pageBreakPreview" zoomScale="130" zoomScaleNormal="140" zoomScaleSheetLayoutView="130" workbookViewId="0">
      <selection activeCell="O12" sqref="O12"/>
    </sheetView>
  </sheetViews>
  <sheetFormatPr defaultRowHeight="15.75"/>
  <cols>
    <col min="1" max="1" width="11.28515625" style="2" customWidth="1"/>
    <col min="2" max="3" width="6.28515625" style="2" customWidth="1"/>
    <col min="4" max="5" width="6.7109375" style="2" customWidth="1"/>
    <col min="6" max="6" width="7.5703125" style="2" customWidth="1"/>
    <col min="7" max="7" width="8" style="2" customWidth="1"/>
    <col min="8" max="9" width="6.85546875" style="2" customWidth="1"/>
    <col min="10" max="11" width="6.7109375" style="2" customWidth="1"/>
    <col min="12" max="12" width="7.28515625" style="2" customWidth="1"/>
    <col min="13" max="13" width="9.28515625" style="2" customWidth="1"/>
    <col min="14" max="15" width="7.140625" style="2" customWidth="1"/>
    <col min="16" max="17" width="7" style="2" customWidth="1"/>
    <col min="18" max="19" width="7.7109375" style="2" customWidth="1"/>
    <col min="20" max="16384" width="9.140625" style="2"/>
  </cols>
  <sheetData>
    <row r="2" spans="1:19">
      <c r="A2" s="58" t="s">
        <v>200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>
      <c r="A3" s="59" t="s">
        <v>191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5" spans="1:19" ht="45" customHeight="1">
      <c r="A5" s="60" t="s">
        <v>57</v>
      </c>
      <c r="B5" s="63" t="s">
        <v>58</v>
      </c>
      <c r="C5" s="63"/>
      <c r="D5" s="63"/>
      <c r="E5" s="63"/>
      <c r="F5" s="63"/>
      <c r="G5" s="63"/>
      <c r="H5" s="64" t="s">
        <v>62</v>
      </c>
      <c r="I5" s="64"/>
      <c r="J5" s="64"/>
      <c r="K5" s="64"/>
      <c r="L5" s="64"/>
      <c r="M5" s="64"/>
      <c r="N5" s="64" t="s">
        <v>63</v>
      </c>
      <c r="O5" s="64"/>
      <c r="P5" s="64"/>
      <c r="Q5" s="64"/>
      <c r="R5" s="64"/>
      <c r="S5" s="64"/>
    </row>
    <row r="6" spans="1:19" ht="33" customHeight="1">
      <c r="A6" s="60"/>
      <c r="B6" s="61" t="s">
        <v>59</v>
      </c>
      <c r="C6" s="61"/>
      <c r="D6" s="60" t="s">
        <v>60</v>
      </c>
      <c r="E6" s="60"/>
      <c r="F6" s="61" t="s">
        <v>61</v>
      </c>
      <c r="G6" s="61"/>
      <c r="H6" s="61" t="s">
        <v>64</v>
      </c>
      <c r="I6" s="61"/>
      <c r="J6" s="60" t="s">
        <v>60</v>
      </c>
      <c r="K6" s="60"/>
      <c r="L6" s="61" t="s">
        <v>61</v>
      </c>
      <c r="M6" s="61"/>
      <c r="N6" s="61" t="s">
        <v>64</v>
      </c>
      <c r="O6" s="61"/>
      <c r="P6" s="60" t="s">
        <v>60</v>
      </c>
      <c r="Q6" s="60"/>
      <c r="R6" s="61" t="s">
        <v>61</v>
      </c>
      <c r="S6" s="61"/>
    </row>
    <row r="7" spans="1:19" ht="45.75">
      <c r="A7" s="60"/>
      <c r="B7" s="15" t="s">
        <v>152</v>
      </c>
      <c r="C7" s="15" t="s">
        <v>152</v>
      </c>
      <c r="D7" s="15" t="s">
        <v>152</v>
      </c>
      <c r="E7" s="15" t="s">
        <v>196</v>
      </c>
      <c r="F7" s="15" t="s">
        <v>152</v>
      </c>
      <c r="G7" s="15" t="s">
        <v>196</v>
      </c>
      <c r="H7" s="15" t="s">
        <v>152</v>
      </c>
      <c r="I7" s="15" t="s">
        <v>196</v>
      </c>
      <c r="J7" s="15" t="s">
        <v>152</v>
      </c>
      <c r="K7" s="15" t="s">
        <v>196</v>
      </c>
      <c r="L7" s="15" t="s">
        <v>152</v>
      </c>
      <c r="M7" s="15" t="s">
        <v>196</v>
      </c>
      <c r="N7" s="15" t="s">
        <v>152</v>
      </c>
      <c r="O7" s="15" t="s">
        <v>196</v>
      </c>
      <c r="P7" s="15" t="s">
        <v>152</v>
      </c>
      <c r="Q7" s="15" t="s">
        <v>196</v>
      </c>
      <c r="R7" s="15" t="s">
        <v>152</v>
      </c>
      <c r="S7" s="15" t="s">
        <v>196</v>
      </c>
    </row>
    <row r="8" spans="1:19">
      <c r="A8" s="4">
        <v>1</v>
      </c>
      <c r="B8" s="18">
        <v>3</v>
      </c>
      <c r="C8" s="18">
        <v>3</v>
      </c>
      <c r="D8" s="18">
        <v>96</v>
      </c>
      <c r="E8" s="18">
        <v>98</v>
      </c>
      <c r="F8" s="32">
        <f>D8/B8</f>
        <v>32</v>
      </c>
      <c r="G8" s="32">
        <v>32.6</v>
      </c>
      <c r="H8" s="18">
        <v>5</v>
      </c>
      <c r="I8" s="18">
        <v>5</v>
      </c>
      <c r="J8" s="18">
        <v>100</v>
      </c>
      <c r="K8" s="18">
        <v>100</v>
      </c>
      <c r="L8" s="23">
        <v>20</v>
      </c>
      <c r="M8" s="23">
        <v>20</v>
      </c>
      <c r="N8" s="18">
        <v>3</v>
      </c>
      <c r="O8" s="18">
        <v>3</v>
      </c>
      <c r="P8" s="18">
        <v>75</v>
      </c>
      <c r="Q8" s="18">
        <v>75</v>
      </c>
      <c r="R8" s="23">
        <f>P8/N8</f>
        <v>25</v>
      </c>
      <c r="S8" s="23">
        <f>Q8/O8</f>
        <v>25</v>
      </c>
    </row>
    <row r="9" spans="1:19">
      <c r="A9" s="4">
        <v>2</v>
      </c>
      <c r="B9" s="18">
        <v>3</v>
      </c>
      <c r="C9" s="18">
        <v>3</v>
      </c>
      <c r="D9" s="18">
        <v>89</v>
      </c>
      <c r="E9" s="18">
        <v>79</v>
      </c>
      <c r="F9" s="32">
        <f t="shared" ref="F9:F21" si="0">D9/B9</f>
        <v>29.666666666666668</v>
      </c>
      <c r="G9" s="32">
        <v>26.3</v>
      </c>
      <c r="H9" s="18">
        <v>2</v>
      </c>
      <c r="I9" s="18">
        <v>2</v>
      </c>
      <c r="J9" s="18">
        <v>40</v>
      </c>
      <c r="K9" s="18">
        <v>40</v>
      </c>
      <c r="L9" s="23">
        <v>20</v>
      </c>
      <c r="M9" s="23">
        <v>20</v>
      </c>
      <c r="N9" s="18">
        <v>2</v>
      </c>
      <c r="O9" s="18">
        <v>2</v>
      </c>
      <c r="P9" s="18">
        <v>50</v>
      </c>
      <c r="Q9" s="18">
        <v>50</v>
      </c>
      <c r="R9" s="23">
        <v>25</v>
      </c>
      <c r="S9" s="23">
        <v>25</v>
      </c>
    </row>
    <row r="10" spans="1:19">
      <c r="A10" s="4">
        <v>3</v>
      </c>
      <c r="B10" s="18">
        <v>3</v>
      </c>
      <c r="C10" s="18">
        <v>3</v>
      </c>
      <c r="D10" s="18">
        <v>81</v>
      </c>
      <c r="E10" s="18">
        <v>98</v>
      </c>
      <c r="F10" s="32">
        <f t="shared" si="0"/>
        <v>27</v>
      </c>
      <c r="G10" s="32">
        <v>32.6</v>
      </c>
      <c r="H10" s="18">
        <v>5</v>
      </c>
      <c r="I10" s="18">
        <v>5</v>
      </c>
      <c r="J10" s="18">
        <v>100</v>
      </c>
      <c r="K10" s="18">
        <v>100</v>
      </c>
      <c r="L10" s="23">
        <v>20</v>
      </c>
      <c r="M10" s="23">
        <v>20</v>
      </c>
      <c r="N10" s="18">
        <v>2</v>
      </c>
      <c r="O10" s="18">
        <v>2</v>
      </c>
      <c r="P10" s="18">
        <v>50</v>
      </c>
      <c r="Q10" s="18">
        <v>50</v>
      </c>
      <c r="R10" s="23">
        <v>25</v>
      </c>
      <c r="S10" s="23">
        <v>25</v>
      </c>
    </row>
    <row r="11" spans="1:19">
      <c r="A11" s="4">
        <v>4</v>
      </c>
      <c r="B11" s="18">
        <v>3</v>
      </c>
      <c r="C11" s="18">
        <v>3</v>
      </c>
      <c r="D11" s="18">
        <v>82</v>
      </c>
      <c r="E11" s="18">
        <v>69</v>
      </c>
      <c r="F11" s="32">
        <f t="shared" si="0"/>
        <v>27.333333333333332</v>
      </c>
      <c r="G11" s="32">
        <v>23</v>
      </c>
      <c r="H11" s="18">
        <v>7</v>
      </c>
      <c r="I11" s="18">
        <v>7</v>
      </c>
      <c r="J11" s="18">
        <v>140</v>
      </c>
      <c r="K11" s="18">
        <v>140</v>
      </c>
      <c r="L11" s="23">
        <v>20</v>
      </c>
      <c r="M11" s="23">
        <v>20</v>
      </c>
      <c r="N11" s="18">
        <v>2</v>
      </c>
      <c r="O11" s="18">
        <v>2</v>
      </c>
      <c r="P11" s="18">
        <v>50</v>
      </c>
      <c r="Q11" s="18">
        <v>50</v>
      </c>
      <c r="R11" s="23">
        <v>25</v>
      </c>
      <c r="S11" s="23">
        <v>25</v>
      </c>
    </row>
    <row r="12" spans="1:19" s="14" customFormat="1">
      <c r="A12" s="6" t="s">
        <v>65</v>
      </c>
      <c r="B12" s="19">
        <v>12</v>
      </c>
      <c r="C12" s="19">
        <v>12</v>
      </c>
      <c r="D12" s="19">
        <v>348</v>
      </c>
      <c r="E12" s="19">
        <v>344</v>
      </c>
      <c r="F12" s="32">
        <f t="shared" si="0"/>
        <v>29</v>
      </c>
      <c r="G12" s="32">
        <v>28.6</v>
      </c>
      <c r="H12" s="19">
        <v>19</v>
      </c>
      <c r="I12" s="19">
        <v>19</v>
      </c>
      <c r="J12" s="19">
        <v>380</v>
      </c>
      <c r="K12" s="19">
        <v>380</v>
      </c>
      <c r="L12" s="23">
        <v>20</v>
      </c>
      <c r="M12" s="23">
        <v>20</v>
      </c>
      <c r="N12" s="19">
        <f t="shared" ref="N12:O12" si="1">N8+N9+N10+N11</f>
        <v>9</v>
      </c>
      <c r="O12" s="19">
        <f t="shared" si="1"/>
        <v>9</v>
      </c>
      <c r="P12" s="19">
        <v>225</v>
      </c>
      <c r="Q12" s="19">
        <v>225</v>
      </c>
      <c r="R12" s="19">
        <f t="shared" ref="R12:S12" si="2">P12/N12</f>
        <v>25</v>
      </c>
      <c r="S12" s="19">
        <f t="shared" si="2"/>
        <v>25</v>
      </c>
    </row>
    <row r="13" spans="1:19">
      <c r="A13" s="4">
        <v>5</v>
      </c>
      <c r="B13" s="18">
        <v>3</v>
      </c>
      <c r="C13" s="18">
        <v>3</v>
      </c>
      <c r="D13" s="18">
        <v>76</v>
      </c>
      <c r="E13" s="18">
        <v>65</v>
      </c>
      <c r="F13" s="32">
        <f t="shared" si="0"/>
        <v>25.333333333333332</v>
      </c>
      <c r="G13" s="32">
        <v>21.6</v>
      </c>
      <c r="H13" s="18">
        <v>4</v>
      </c>
      <c r="I13" s="18">
        <v>4</v>
      </c>
      <c r="J13" s="18">
        <v>80</v>
      </c>
      <c r="K13" s="18">
        <v>80</v>
      </c>
      <c r="L13" s="23">
        <v>20</v>
      </c>
      <c r="M13" s="23">
        <v>20</v>
      </c>
      <c r="N13" s="18">
        <v>0</v>
      </c>
      <c r="O13" s="18">
        <v>0</v>
      </c>
      <c r="P13" s="18">
        <v>0</v>
      </c>
      <c r="Q13" s="18">
        <v>0</v>
      </c>
      <c r="R13" s="23">
        <v>0</v>
      </c>
      <c r="S13" s="23">
        <v>0</v>
      </c>
    </row>
    <row r="14" spans="1:19">
      <c r="A14" s="4">
        <v>6</v>
      </c>
      <c r="B14" s="18">
        <v>3</v>
      </c>
      <c r="C14" s="18">
        <v>3</v>
      </c>
      <c r="D14" s="18">
        <v>76</v>
      </c>
      <c r="E14" s="18">
        <v>71</v>
      </c>
      <c r="F14" s="32">
        <f t="shared" si="0"/>
        <v>25.333333333333332</v>
      </c>
      <c r="G14" s="32">
        <v>23.6</v>
      </c>
      <c r="H14" s="18">
        <v>1</v>
      </c>
      <c r="I14" s="18">
        <v>1</v>
      </c>
      <c r="J14" s="18">
        <v>20</v>
      </c>
      <c r="K14" s="18">
        <v>20</v>
      </c>
      <c r="L14" s="23">
        <v>20</v>
      </c>
      <c r="M14" s="23">
        <v>20</v>
      </c>
      <c r="N14" s="18">
        <v>0</v>
      </c>
      <c r="O14" s="18">
        <v>0</v>
      </c>
      <c r="P14" s="18">
        <v>0</v>
      </c>
      <c r="Q14" s="18">
        <v>0</v>
      </c>
      <c r="R14" s="23">
        <v>0</v>
      </c>
      <c r="S14" s="23">
        <v>0</v>
      </c>
    </row>
    <row r="15" spans="1:19">
      <c r="A15" s="4">
        <v>7</v>
      </c>
      <c r="B15" s="18">
        <v>3</v>
      </c>
      <c r="C15" s="18">
        <v>3</v>
      </c>
      <c r="D15" s="18">
        <v>77</v>
      </c>
      <c r="E15" s="18">
        <v>72</v>
      </c>
      <c r="F15" s="32">
        <f t="shared" si="0"/>
        <v>25.666666666666668</v>
      </c>
      <c r="G15" s="32">
        <v>24</v>
      </c>
      <c r="H15" s="18">
        <v>5</v>
      </c>
      <c r="I15" s="18">
        <v>5</v>
      </c>
      <c r="J15" s="18">
        <v>100</v>
      </c>
      <c r="K15" s="18">
        <v>100</v>
      </c>
      <c r="L15" s="23">
        <v>20</v>
      </c>
      <c r="M15" s="23">
        <v>20</v>
      </c>
      <c r="N15" s="18">
        <v>0</v>
      </c>
      <c r="O15" s="18">
        <v>0</v>
      </c>
      <c r="P15" s="18">
        <v>0</v>
      </c>
      <c r="Q15" s="18">
        <v>0</v>
      </c>
      <c r="R15" s="23">
        <v>0</v>
      </c>
      <c r="S15" s="23">
        <v>0</v>
      </c>
    </row>
    <row r="16" spans="1:19">
      <c r="A16" s="4">
        <v>8</v>
      </c>
      <c r="B16" s="18">
        <v>3</v>
      </c>
      <c r="C16" s="18">
        <v>3</v>
      </c>
      <c r="D16" s="18">
        <v>56</v>
      </c>
      <c r="E16" s="18">
        <v>78</v>
      </c>
      <c r="F16" s="32">
        <f t="shared" si="0"/>
        <v>18.666666666666668</v>
      </c>
      <c r="G16" s="32">
        <v>26</v>
      </c>
      <c r="H16" s="18">
        <v>3</v>
      </c>
      <c r="I16" s="18">
        <v>3</v>
      </c>
      <c r="J16" s="18">
        <v>60</v>
      </c>
      <c r="K16" s="18">
        <v>60</v>
      </c>
      <c r="L16" s="23">
        <v>20</v>
      </c>
      <c r="M16" s="23">
        <v>20</v>
      </c>
      <c r="N16" s="18">
        <v>0</v>
      </c>
      <c r="O16" s="18">
        <v>0</v>
      </c>
      <c r="P16" s="18">
        <v>0</v>
      </c>
      <c r="Q16" s="18">
        <v>0</v>
      </c>
      <c r="R16" s="23">
        <v>0</v>
      </c>
      <c r="S16" s="23">
        <v>0</v>
      </c>
    </row>
    <row r="17" spans="1:19">
      <c r="A17" s="4">
        <v>9</v>
      </c>
      <c r="B17" s="18">
        <v>2</v>
      </c>
      <c r="C17" s="18">
        <v>3</v>
      </c>
      <c r="D17" s="18">
        <v>45</v>
      </c>
      <c r="E17" s="18">
        <v>54</v>
      </c>
      <c r="F17" s="32">
        <f t="shared" si="0"/>
        <v>22.5</v>
      </c>
      <c r="G17" s="32">
        <v>18</v>
      </c>
      <c r="H17" s="18">
        <v>3</v>
      </c>
      <c r="I17" s="18">
        <v>3</v>
      </c>
      <c r="J17" s="18">
        <v>60</v>
      </c>
      <c r="K17" s="18">
        <v>60</v>
      </c>
      <c r="L17" s="32">
        <v>20</v>
      </c>
      <c r="M17" s="32">
        <v>20</v>
      </c>
      <c r="N17" s="18">
        <v>0</v>
      </c>
      <c r="O17" s="18">
        <v>0</v>
      </c>
      <c r="P17" s="18">
        <v>0</v>
      </c>
      <c r="Q17" s="18">
        <v>0</v>
      </c>
      <c r="R17" s="23">
        <v>0</v>
      </c>
      <c r="S17" s="23">
        <v>0</v>
      </c>
    </row>
    <row r="18" spans="1:19" s="14" customFormat="1">
      <c r="A18" s="6" t="s">
        <v>66</v>
      </c>
      <c r="B18" s="19">
        <v>14</v>
      </c>
      <c r="C18" s="19">
        <v>15</v>
      </c>
      <c r="D18" s="19">
        <v>330</v>
      </c>
      <c r="E18" s="19">
        <v>340</v>
      </c>
      <c r="F18" s="32">
        <f t="shared" si="0"/>
        <v>23.571428571428573</v>
      </c>
      <c r="G18" s="32">
        <v>22.6</v>
      </c>
      <c r="H18" s="19">
        <v>16</v>
      </c>
      <c r="I18" s="19">
        <v>16</v>
      </c>
      <c r="J18" s="19">
        <f t="shared" ref="J18:K18" si="3">J13+J14+J15+J16+J17</f>
        <v>320</v>
      </c>
      <c r="K18" s="19">
        <f t="shared" si="3"/>
        <v>320</v>
      </c>
      <c r="L18" s="39">
        <v>20</v>
      </c>
      <c r="M18" s="39">
        <v>20</v>
      </c>
      <c r="N18" s="19">
        <f t="shared" ref="N18" si="4">N13+N14+N15+N16+N17</f>
        <v>0</v>
      </c>
      <c r="O18" s="19">
        <f t="shared" ref="O18:S18" si="5">O13+O14+O15+O16+O17</f>
        <v>0</v>
      </c>
      <c r="P18" s="19">
        <f t="shared" ref="P18" si="6">P13+P14+P15+P16+P17</f>
        <v>0</v>
      </c>
      <c r="Q18" s="19">
        <f t="shared" si="5"/>
        <v>0</v>
      </c>
      <c r="R18" s="24">
        <f t="shared" ref="R18" si="7">R13+R14+R15+R16+R17</f>
        <v>0</v>
      </c>
      <c r="S18" s="24">
        <f t="shared" si="5"/>
        <v>0</v>
      </c>
    </row>
    <row r="19" spans="1:19">
      <c r="A19" s="4">
        <v>10</v>
      </c>
      <c r="B19" s="18">
        <v>1</v>
      </c>
      <c r="C19" s="18">
        <v>1</v>
      </c>
      <c r="D19" s="18">
        <v>27</v>
      </c>
      <c r="E19" s="18">
        <v>26</v>
      </c>
      <c r="F19" s="32">
        <f t="shared" si="0"/>
        <v>27</v>
      </c>
      <c r="G19" s="32">
        <v>26</v>
      </c>
      <c r="H19" s="18">
        <v>2</v>
      </c>
      <c r="I19" s="18">
        <v>2</v>
      </c>
      <c r="J19" s="18">
        <v>40</v>
      </c>
      <c r="K19" s="18">
        <v>40</v>
      </c>
      <c r="L19" s="39">
        <v>20</v>
      </c>
      <c r="M19" s="39">
        <v>20</v>
      </c>
      <c r="N19" s="18">
        <v>0</v>
      </c>
      <c r="O19" s="18">
        <v>0</v>
      </c>
      <c r="P19" s="18">
        <v>0</v>
      </c>
      <c r="Q19" s="18">
        <v>0</v>
      </c>
      <c r="R19" s="23">
        <v>0</v>
      </c>
      <c r="S19" s="23">
        <v>0</v>
      </c>
    </row>
    <row r="20" spans="1:19">
      <c r="A20" s="4">
        <v>11</v>
      </c>
      <c r="B20" s="18">
        <v>1</v>
      </c>
      <c r="C20" s="18">
        <v>1</v>
      </c>
      <c r="D20" s="18">
        <v>24</v>
      </c>
      <c r="E20" s="18">
        <v>27</v>
      </c>
      <c r="F20" s="32">
        <f t="shared" si="0"/>
        <v>24</v>
      </c>
      <c r="G20" s="32">
        <v>27</v>
      </c>
      <c r="H20" s="18">
        <v>1</v>
      </c>
      <c r="I20" s="18">
        <v>1</v>
      </c>
      <c r="J20" s="18">
        <v>20</v>
      </c>
      <c r="K20" s="18">
        <v>20</v>
      </c>
      <c r="L20" s="39">
        <v>20</v>
      </c>
      <c r="M20" s="39">
        <v>20</v>
      </c>
      <c r="N20" s="18">
        <v>0</v>
      </c>
      <c r="O20" s="18">
        <v>0</v>
      </c>
      <c r="P20" s="18">
        <v>0</v>
      </c>
      <c r="Q20" s="18">
        <v>0</v>
      </c>
      <c r="R20" s="23">
        <v>0</v>
      </c>
      <c r="S20" s="23">
        <v>0</v>
      </c>
    </row>
    <row r="21" spans="1:19" s="14" customFormat="1" ht="29.25">
      <c r="A21" s="5" t="s">
        <v>67</v>
      </c>
      <c r="B21" s="19">
        <v>2</v>
      </c>
      <c r="C21" s="19">
        <v>2</v>
      </c>
      <c r="D21" s="19">
        <v>51</v>
      </c>
      <c r="E21" s="19">
        <v>53</v>
      </c>
      <c r="F21" s="32">
        <f t="shared" si="0"/>
        <v>25.5</v>
      </c>
      <c r="G21" s="32">
        <v>26.5</v>
      </c>
      <c r="H21" s="19">
        <v>3</v>
      </c>
      <c r="I21" s="19">
        <v>3</v>
      </c>
      <c r="J21" s="19">
        <f t="shared" ref="J21:K21" si="8">J19+J20</f>
        <v>60</v>
      </c>
      <c r="K21" s="19">
        <f t="shared" si="8"/>
        <v>60</v>
      </c>
      <c r="L21" s="39">
        <v>20</v>
      </c>
      <c r="M21" s="39">
        <v>20</v>
      </c>
      <c r="N21" s="19">
        <f t="shared" ref="N21" si="9">N19+N20</f>
        <v>0</v>
      </c>
      <c r="O21" s="19">
        <f t="shared" ref="O21:S21" si="10">O19+O20</f>
        <v>0</v>
      </c>
      <c r="P21" s="19">
        <f t="shared" ref="P21" si="11">P19+P20</f>
        <v>0</v>
      </c>
      <c r="Q21" s="19">
        <f t="shared" si="10"/>
        <v>0</v>
      </c>
      <c r="R21" s="24">
        <f t="shared" ref="R21" si="12">R19+R20</f>
        <v>0</v>
      </c>
      <c r="S21" s="24">
        <f t="shared" si="10"/>
        <v>0</v>
      </c>
    </row>
    <row r="22" spans="1:19" s="14" customFormat="1" ht="29.25">
      <c r="A22" s="20" t="s">
        <v>68</v>
      </c>
      <c r="B22" s="19">
        <v>28</v>
      </c>
      <c r="C22" s="19">
        <v>29</v>
      </c>
      <c r="D22" s="19">
        <v>729</v>
      </c>
      <c r="E22" s="19">
        <v>737</v>
      </c>
      <c r="F22" s="32">
        <v>25.6</v>
      </c>
      <c r="G22" s="32">
        <v>25.4</v>
      </c>
      <c r="H22" s="19">
        <f t="shared" ref="H22" si="13">H12+H18+H21</f>
        <v>38</v>
      </c>
      <c r="I22" s="19">
        <f t="shared" ref="I22" si="14">I12+I18+I21</f>
        <v>38</v>
      </c>
      <c r="J22" s="19">
        <f t="shared" ref="J22:K22" si="15">J12+J18+J21</f>
        <v>760</v>
      </c>
      <c r="K22" s="19">
        <f t="shared" si="15"/>
        <v>760</v>
      </c>
      <c r="L22" s="39">
        <v>20</v>
      </c>
      <c r="M22" s="39">
        <v>20</v>
      </c>
      <c r="N22" s="19">
        <f t="shared" ref="N22" si="16">N12+N18+N21</f>
        <v>9</v>
      </c>
      <c r="O22" s="19">
        <f t="shared" ref="O22:S22" si="17">O12+O18+O21</f>
        <v>9</v>
      </c>
      <c r="P22" s="19">
        <f t="shared" ref="P22" si="18">P12+P18+P21</f>
        <v>225</v>
      </c>
      <c r="Q22" s="19">
        <f t="shared" si="17"/>
        <v>225</v>
      </c>
      <c r="R22" s="24">
        <f t="shared" ref="R22" si="19">R12+R18+R21</f>
        <v>25</v>
      </c>
      <c r="S22" s="24">
        <f t="shared" si="17"/>
        <v>25</v>
      </c>
    </row>
    <row r="23" spans="1:19">
      <c r="A23" s="3"/>
    </row>
    <row r="24" spans="1:19">
      <c r="A24" s="3"/>
    </row>
    <row r="25" spans="1:19">
      <c r="A25" s="3"/>
      <c r="B25" s="30"/>
      <c r="C25" s="30"/>
      <c r="D25" s="30"/>
      <c r="E25" s="30"/>
      <c r="F25" s="30"/>
      <c r="G25" s="30"/>
      <c r="H25" s="30"/>
      <c r="I25" s="30"/>
      <c r="J25" s="30"/>
    </row>
    <row r="26" spans="1:19">
      <c r="A26" s="3"/>
    </row>
    <row r="27" spans="1:19">
      <c r="A27" s="3"/>
      <c r="B27" s="2" t="s">
        <v>94</v>
      </c>
    </row>
  </sheetData>
  <mergeCells count="15">
    <mergeCell ref="A2:S2"/>
    <mergeCell ref="A3:S3"/>
    <mergeCell ref="H5:M5"/>
    <mergeCell ref="H6:I6"/>
    <mergeCell ref="J6:K6"/>
    <mergeCell ref="L6:M6"/>
    <mergeCell ref="N5:S5"/>
    <mergeCell ref="N6:O6"/>
    <mergeCell ref="P6:Q6"/>
    <mergeCell ref="R6:S6"/>
    <mergeCell ref="A5:A7"/>
    <mergeCell ref="B5:G5"/>
    <mergeCell ref="B6:C6"/>
    <mergeCell ref="D6:E6"/>
    <mergeCell ref="F6:G6"/>
  </mergeCells>
  <pageMargins left="0.51181102362204722" right="0.11811023622047245" top="0.74803149606299213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L26"/>
  <sheetViews>
    <sheetView view="pageBreakPreview" zoomScale="120" zoomScaleNormal="100" zoomScaleSheetLayoutView="120" workbookViewId="0">
      <selection activeCell="K20" sqref="K20"/>
    </sheetView>
  </sheetViews>
  <sheetFormatPr defaultRowHeight="15.75"/>
  <cols>
    <col min="1" max="1" width="13.7109375" style="2" customWidth="1"/>
    <col min="2" max="4" width="11.140625" style="2" customWidth="1"/>
    <col min="5" max="5" width="13" style="2" customWidth="1"/>
    <col min="6" max="8" width="11.140625" style="2" customWidth="1"/>
    <col min="9" max="9" width="15.42578125" style="2" customWidth="1"/>
    <col min="10" max="12" width="11.140625" style="2" customWidth="1"/>
    <col min="13" max="16384" width="9.140625" style="2"/>
  </cols>
  <sheetData>
    <row r="2" spans="1:12">
      <c r="A2" s="58" t="s">
        <v>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>
      <c r="A3" s="65" t="s">
        <v>150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5" spans="1:12" ht="45" customHeight="1">
      <c r="A5" s="60" t="s">
        <v>57</v>
      </c>
      <c r="B5" s="66" t="s">
        <v>78</v>
      </c>
      <c r="C5" s="67"/>
      <c r="D5" s="67"/>
      <c r="E5" s="68"/>
      <c r="F5" s="62" t="s">
        <v>79</v>
      </c>
      <c r="G5" s="69"/>
      <c r="H5" s="69"/>
      <c r="I5" s="70"/>
      <c r="J5" s="71" t="s">
        <v>80</v>
      </c>
      <c r="K5" s="72"/>
      <c r="L5" s="72"/>
    </row>
    <row r="6" spans="1:12" ht="61.5" customHeight="1">
      <c r="A6" s="60"/>
      <c r="B6" s="21" t="s">
        <v>60</v>
      </c>
      <c r="C6" s="21" t="s">
        <v>64</v>
      </c>
      <c r="D6" s="21" t="s">
        <v>81</v>
      </c>
      <c r="E6" s="21" t="s">
        <v>82</v>
      </c>
      <c r="F6" s="21" t="s">
        <v>60</v>
      </c>
      <c r="G6" s="21" t="s">
        <v>64</v>
      </c>
      <c r="H6" s="21" t="s">
        <v>81</v>
      </c>
      <c r="I6" s="21" t="s">
        <v>82</v>
      </c>
      <c r="J6" s="28" t="s">
        <v>60</v>
      </c>
      <c r="K6" s="28" t="s">
        <v>64</v>
      </c>
      <c r="L6" s="28" t="s">
        <v>81</v>
      </c>
    </row>
    <row r="7" spans="1:12" s="46" customFormat="1">
      <c r="A7" s="41">
        <v>1</v>
      </c>
      <c r="B7" s="41">
        <v>70</v>
      </c>
      <c r="C7" s="42">
        <v>5</v>
      </c>
      <c r="D7" s="41">
        <v>15</v>
      </c>
      <c r="E7" s="43">
        <v>14</v>
      </c>
      <c r="F7" s="41">
        <v>20</v>
      </c>
      <c r="G7" s="42">
        <v>1</v>
      </c>
      <c r="H7" s="41">
        <v>3</v>
      </c>
      <c r="I7" s="42">
        <v>20</v>
      </c>
      <c r="J7" s="44">
        <v>90</v>
      </c>
      <c r="K7" s="44">
        <v>6</v>
      </c>
      <c r="L7" s="45">
        <v>18</v>
      </c>
    </row>
    <row r="8" spans="1:12">
      <c r="A8" s="4">
        <v>2</v>
      </c>
      <c r="B8" s="4">
        <v>63</v>
      </c>
      <c r="C8" s="7">
        <v>5</v>
      </c>
      <c r="D8" s="4">
        <v>15</v>
      </c>
      <c r="E8" s="40">
        <v>13</v>
      </c>
      <c r="F8" s="4">
        <v>20</v>
      </c>
      <c r="G8" s="4">
        <v>1</v>
      </c>
      <c r="H8" s="4">
        <v>3</v>
      </c>
      <c r="I8" s="4">
        <v>23</v>
      </c>
      <c r="J8" s="22">
        <v>83</v>
      </c>
      <c r="K8" s="22">
        <v>6</v>
      </c>
      <c r="L8" s="6">
        <v>18</v>
      </c>
    </row>
    <row r="9" spans="1:12">
      <c r="A9" s="4">
        <v>3</v>
      </c>
      <c r="B9" s="4">
        <v>69</v>
      </c>
      <c r="C9" s="7">
        <v>4</v>
      </c>
      <c r="D9" s="4">
        <v>12</v>
      </c>
      <c r="E9" s="40">
        <v>17.25</v>
      </c>
      <c r="F9" s="4">
        <v>26</v>
      </c>
      <c r="G9" s="7">
        <v>2</v>
      </c>
      <c r="H9" s="4">
        <v>6</v>
      </c>
      <c r="I9" s="7">
        <v>13</v>
      </c>
      <c r="J9" s="22">
        <v>95</v>
      </c>
      <c r="K9" s="22">
        <v>6</v>
      </c>
      <c r="L9" s="6">
        <v>18</v>
      </c>
    </row>
    <row r="10" spans="1:12" s="46" customFormat="1">
      <c r="A10" s="41">
        <v>4</v>
      </c>
      <c r="B10" s="41">
        <v>73</v>
      </c>
      <c r="C10" s="42">
        <v>5</v>
      </c>
      <c r="D10" s="41">
        <v>15</v>
      </c>
      <c r="E10" s="43">
        <v>14.6</v>
      </c>
      <c r="F10" s="41">
        <v>0</v>
      </c>
      <c r="G10" s="42">
        <v>0</v>
      </c>
      <c r="H10" s="41">
        <v>0</v>
      </c>
      <c r="I10" s="43"/>
      <c r="J10" s="44">
        <v>73</v>
      </c>
      <c r="K10" s="44">
        <v>5</v>
      </c>
      <c r="L10" s="45">
        <v>15</v>
      </c>
    </row>
    <row r="11" spans="1:12" s="14" customFormat="1">
      <c r="A11" s="6" t="s">
        <v>65</v>
      </c>
      <c r="B11" s="6">
        <f>B7+B8+B9+B10</f>
        <v>275</v>
      </c>
      <c r="C11" s="22">
        <f t="shared" ref="C11:K11" si="0">C7+C8+C9+C10</f>
        <v>19</v>
      </c>
      <c r="D11" s="6">
        <f t="shared" si="0"/>
        <v>57</v>
      </c>
      <c r="E11" s="38">
        <f t="shared" ref="E11:E21" si="1">B11/C11</f>
        <v>14.473684210526315</v>
      </c>
      <c r="F11" s="6">
        <f>F7+F8+F9+F10</f>
        <v>66</v>
      </c>
      <c r="G11" s="22">
        <f t="shared" ref="G11" si="2">G7+G8+G9+G10</f>
        <v>4</v>
      </c>
      <c r="H11" s="6">
        <f t="shared" ref="H11" si="3">H7+H8+H9+H10</f>
        <v>12</v>
      </c>
      <c r="I11" s="38">
        <f t="shared" ref="I11:I21" si="4">F11/G11</f>
        <v>16.5</v>
      </c>
      <c r="J11" s="22">
        <f t="shared" si="0"/>
        <v>341</v>
      </c>
      <c r="K11" s="22">
        <f t="shared" si="0"/>
        <v>23</v>
      </c>
      <c r="L11" s="6">
        <v>69</v>
      </c>
    </row>
    <row r="12" spans="1:12">
      <c r="A12" s="4">
        <v>5</v>
      </c>
      <c r="B12" s="4">
        <v>55</v>
      </c>
      <c r="C12" s="7">
        <v>4</v>
      </c>
      <c r="D12" s="4">
        <v>12</v>
      </c>
      <c r="E12" s="40">
        <v>13.75</v>
      </c>
      <c r="F12" s="4">
        <v>20</v>
      </c>
      <c r="G12" s="7">
        <v>1</v>
      </c>
      <c r="H12" s="4">
        <v>3</v>
      </c>
      <c r="I12" s="40">
        <v>20</v>
      </c>
      <c r="J12" s="22">
        <v>75</v>
      </c>
      <c r="K12" s="22">
        <v>5</v>
      </c>
      <c r="L12" s="6">
        <v>15</v>
      </c>
    </row>
    <row r="13" spans="1:12">
      <c r="A13" s="4">
        <v>6</v>
      </c>
      <c r="B13" s="4">
        <v>27</v>
      </c>
      <c r="C13" s="7">
        <v>3</v>
      </c>
      <c r="D13" s="4">
        <v>9</v>
      </c>
      <c r="E13" s="40">
        <v>9</v>
      </c>
      <c r="F13" s="4">
        <v>50</v>
      </c>
      <c r="G13" s="7">
        <v>3</v>
      </c>
      <c r="H13" s="4">
        <v>9</v>
      </c>
      <c r="I13" s="40">
        <v>16.7</v>
      </c>
      <c r="J13" s="22">
        <v>77</v>
      </c>
      <c r="K13" s="22">
        <v>6</v>
      </c>
      <c r="L13" s="6">
        <v>18</v>
      </c>
    </row>
    <row r="14" spans="1:12">
      <c r="A14" s="4">
        <v>7</v>
      </c>
      <c r="B14" s="4">
        <v>31</v>
      </c>
      <c r="C14" s="7">
        <v>3</v>
      </c>
      <c r="D14" s="4">
        <v>9</v>
      </c>
      <c r="E14" s="40">
        <v>10.3</v>
      </c>
      <c r="F14" s="4">
        <v>40</v>
      </c>
      <c r="G14" s="7">
        <v>3</v>
      </c>
      <c r="H14" s="4">
        <v>9</v>
      </c>
      <c r="I14" s="40">
        <v>13.3</v>
      </c>
      <c r="J14" s="22">
        <v>71</v>
      </c>
      <c r="K14" s="22">
        <v>6</v>
      </c>
      <c r="L14" s="6">
        <v>18</v>
      </c>
    </row>
    <row r="15" spans="1:12">
      <c r="A15" s="4">
        <v>8</v>
      </c>
      <c r="B15" s="4">
        <v>37</v>
      </c>
      <c r="C15" s="7">
        <v>3</v>
      </c>
      <c r="D15" s="4">
        <v>9</v>
      </c>
      <c r="E15" s="40">
        <v>12.3</v>
      </c>
      <c r="F15" s="4">
        <v>38</v>
      </c>
      <c r="G15" s="7">
        <v>2</v>
      </c>
      <c r="H15" s="4">
        <v>6</v>
      </c>
      <c r="I15" s="40">
        <v>19</v>
      </c>
      <c r="J15" s="22">
        <v>75</v>
      </c>
      <c r="K15" s="22">
        <v>5</v>
      </c>
      <c r="L15" s="6">
        <v>15</v>
      </c>
    </row>
    <row r="16" spans="1:12">
      <c r="A16" s="4">
        <v>9</v>
      </c>
      <c r="B16" s="4">
        <v>29</v>
      </c>
      <c r="C16" s="7">
        <v>3</v>
      </c>
      <c r="D16" s="4">
        <v>9</v>
      </c>
      <c r="E16" s="40">
        <v>9.6</v>
      </c>
      <c r="F16" s="4">
        <v>24</v>
      </c>
      <c r="G16" s="7">
        <v>2</v>
      </c>
      <c r="H16" s="4">
        <v>6</v>
      </c>
      <c r="I16" s="40">
        <v>12</v>
      </c>
      <c r="J16" s="22">
        <v>53</v>
      </c>
      <c r="K16" s="22">
        <v>5</v>
      </c>
      <c r="L16" s="6">
        <v>15</v>
      </c>
    </row>
    <row r="17" spans="1:12" s="14" customFormat="1">
      <c r="A17" s="6" t="s">
        <v>66</v>
      </c>
      <c r="B17" s="6">
        <f>B12+B13+B14+B15+B16</f>
        <v>179</v>
      </c>
      <c r="C17" s="22">
        <f t="shared" ref="C17:L17" si="5">C12+C13+C14+C15+C16</f>
        <v>16</v>
      </c>
      <c r="D17" s="6">
        <f t="shared" si="5"/>
        <v>48</v>
      </c>
      <c r="E17" s="38">
        <f t="shared" si="1"/>
        <v>11.1875</v>
      </c>
      <c r="F17" s="6">
        <f>F12+F13+F14+F15+F16</f>
        <v>172</v>
      </c>
      <c r="G17" s="22">
        <f t="shared" ref="G17" si="6">G12+G13+G14+G15+G16</f>
        <v>11</v>
      </c>
      <c r="H17" s="6">
        <f t="shared" ref="H17" si="7">H12+H13+H14+H15+H16</f>
        <v>33</v>
      </c>
      <c r="I17" s="38">
        <f t="shared" si="4"/>
        <v>15.636363636363637</v>
      </c>
      <c r="J17" s="22">
        <f t="shared" si="5"/>
        <v>351</v>
      </c>
      <c r="K17" s="22">
        <f t="shared" si="5"/>
        <v>27</v>
      </c>
      <c r="L17" s="6">
        <f t="shared" si="5"/>
        <v>81</v>
      </c>
    </row>
    <row r="18" spans="1:12">
      <c r="A18" s="4">
        <v>10</v>
      </c>
      <c r="B18" s="4">
        <v>0</v>
      </c>
      <c r="C18" s="7">
        <v>0</v>
      </c>
      <c r="D18" s="4">
        <v>0</v>
      </c>
      <c r="E18" s="40">
        <v>0</v>
      </c>
      <c r="F18" s="4">
        <v>25</v>
      </c>
      <c r="G18" s="7">
        <v>1</v>
      </c>
      <c r="H18" s="4">
        <v>1</v>
      </c>
      <c r="I18" s="40">
        <v>27</v>
      </c>
      <c r="J18" s="22">
        <v>25</v>
      </c>
      <c r="K18" s="22">
        <v>1</v>
      </c>
      <c r="L18" s="6">
        <v>1</v>
      </c>
    </row>
    <row r="19" spans="1:12">
      <c r="A19" s="4">
        <v>11</v>
      </c>
      <c r="B19" s="4">
        <v>0</v>
      </c>
      <c r="C19" s="7">
        <v>0</v>
      </c>
      <c r="D19" s="4">
        <v>0</v>
      </c>
      <c r="E19" s="40">
        <v>0</v>
      </c>
      <c r="F19" s="4">
        <v>28</v>
      </c>
      <c r="G19" s="7">
        <v>1</v>
      </c>
      <c r="H19" s="4">
        <v>1</v>
      </c>
      <c r="I19" s="40">
        <v>28</v>
      </c>
      <c r="J19" s="22">
        <v>28</v>
      </c>
      <c r="K19" s="22">
        <v>1</v>
      </c>
      <c r="L19" s="6">
        <v>1</v>
      </c>
    </row>
    <row r="20" spans="1:12" s="14" customFormat="1" ht="29.25">
      <c r="A20" s="5" t="s">
        <v>67</v>
      </c>
      <c r="B20" s="6">
        <f>B18+B19</f>
        <v>0</v>
      </c>
      <c r="C20" s="22">
        <f t="shared" ref="C20:L20" si="8">C18+C19</f>
        <v>0</v>
      </c>
      <c r="D20" s="6">
        <f t="shared" si="8"/>
        <v>0</v>
      </c>
      <c r="E20" s="38">
        <v>0</v>
      </c>
      <c r="F20" s="6">
        <f>F18+F19</f>
        <v>53</v>
      </c>
      <c r="G20" s="22">
        <f t="shared" ref="G20" si="9">G18+G19</f>
        <v>2</v>
      </c>
      <c r="H20" s="6">
        <f t="shared" ref="H20" si="10">H18+H19</f>
        <v>2</v>
      </c>
      <c r="I20" s="38">
        <f t="shared" si="4"/>
        <v>26.5</v>
      </c>
      <c r="J20" s="22">
        <f t="shared" si="8"/>
        <v>53</v>
      </c>
      <c r="K20" s="22">
        <f t="shared" si="8"/>
        <v>2</v>
      </c>
      <c r="L20" s="6">
        <f t="shared" si="8"/>
        <v>2</v>
      </c>
    </row>
    <row r="21" spans="1:12" s="14" customFormat="1">
      <c r="A21" s="20" t="s">
        <v>68</v>
      </c>
      <c r="B21" s="19">
        <f>B11+B17+B20</f>
        <v>454</v>
      </c>
      <c r="C21" s="19">
        <f t="shared" ref="C21:L21" si="11">C11+C17+C20</f>
        <v>35</v>
      </c>
      <c r="D21" s="19">
        <f t="shared" si="11"/>
        <v>105</v>
      </c>
      <c r="E21" s="39">
        <f t="shared" si="1"/>
        <v>12.971428571428572</v>
      </c>
      <c r="F21" s="25">
        <f t="shared" si="11"/>
        <v>291</v>
      </c>
      <c r="G21" s="24">
        <f t="shared" si="11"/>
        <v>17</v>
      </c>
      <c r="H21" s="19">
        <f t="shared" si="11"/>
        <v>47</v>
      </c>
      <c r="I21" s="39">
        <f t="shared" si="4"/>
        <v>17.117647058823529</v>
      </c>
      <c r="J21" s="19">
        <f t="shared" si="11"/>
        <v>745</v>
      </c>
      <c r="K21" s="19">
        <f t="shared" si="11"/>
        <v>52</v>
      </c>
      <c r="L21" s="19">
        <f t="shared" si="11"/>
        <v>152</v>
      </c>
    </row>
    <row r="22" spans="1:12">
      <c r="A22" s="3"/>
    </row>
    <row r="23" spans="1:12">
      <c r="A23" s="3"/>
    </row>
    <row r="24" spans="1:12">
      <c r="A24" s="3"/>
      <c r="B24" s="36" t="s">
        <v>148</v>
      </c>
      <c r="C24" s="36" t="s">
        <v>104</v>
      </c>
      <c r="D24" s="36"/>
      <c r="E24" s="36"/>
      <c r="F24" s="36" t="s">
        <v>4</v>
      </c>
      <c r="G24" s="36"/>
      <c r="H24" s="36"/>
      <c r="I24" s="36" t="s">
        <v>147</v>
      </c>
    </row>
    <row r="25" spans="1:12">
      <c r="A25" s="3"/>
    </row>
    <row r="26" spans="1:12">
      <c r="A26" s="3"/>
    </row>
  </sheetData>
  <mergeCells count="6">
    <mergeCell ref="A2:L2"/>
    <mergeCell ref="A3:L3"/>
    <mergeCell ref="B5:E5"/>
    <mergeCell ref="F5:I5"/>
    <mergeCell ref="J5:L5"/>
    <mergeCell ref="A5:A6"/>
  </mergeCells>
  <pageMargins left="0.51181102362204722" right="0.11811023622047245" top="0.74803149606299213" bottom="0.15748031496062992" header="0.31496062992125984" footer="0.31496062992125984"/>
  <pageSetup paperSize="9" scale="98" orientation="landscape" r:id="rId1"/>
  <ignoredErrors>
    <ignoredError sqref="J11:K11 J17:L1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2:T24"/>
  <sheetViews>
    <sheetView view="pageBreakPreview" zoomScale="106" zoomScaleNormal="100" zoomScaleSheetLayoutView="106" workbookViewId="0">
      <selection activeCell="L7" sqref="L7"/>
    </sheetView>
  </sheetViews>
  <sheetFormatPr defaultRowHeight="15.75"/>
  <cols>
    <col min="1" max="1" width="11.28515625" style="2" customWidth="1"/>
    <col min="2" max="2" width="9.140625" style="2" customWidth="1"/>
    <col min="3" max="16384" width="9.140625" style="2"/>
  </cols>
  <sheetData>
    <row r="2" spans="1:20">
      <c r="A2" s="58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4" spans="1:20">
      <c r="A4" s="60" t="s">
        <v>57</v>
      </c>
      <c r="B4" s="61" t="s">
        <v>62</v>
      </c>
      <c r="C4" s="61"/>
      <c r="D4" s="61"/>
      <c r="E4" s="60" t="s">
        <v>77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0" ht="65.25" customHeight="1">
      <c r="A5" s="60"/>
      <c r="B5" s="61"/>
      <c r="C5" s="61"/>
      <c r="D5" s="61"/>
      <c r="E5" s="61" t="s">
        <v>69</v>
      </c>
      <c r="F5" s="61"/>
      <c r="G5" s="61" t="s">
        <v>70</v>
      </c>
      <c r="H5" s="61"/>
      <c r="I5" s="61" t="s">
        <v>71</v>
      </c>
      <c r="J5" s="61"/>
      <c r="K5" s="61" t="s">
        <v>72</v>
      </c>
      <c r="L5" s="61"/>
      <c r="M5" s="61" t="s">
        <v>73</v>
      </c>
      <c r="N5" s="61"/>
      <c r="O5" s="61" t="s">
        <v>74</v>
      </c>
      <c r="P5" s="61"/>
      <c r="Q5" s="61" t="s">
        <v>75</v>
      </c>
      <c r="R5" s="61"/>
      <c r="S5" s="61" t="s">
        <v>76</v>
      </c>
      <c r="T5" s="61"/>
    </row>
    <row r="6" spans="1:20" ht="32.25" customHeight="1">
      <c r="A6" s="60"/>
      <c r="B6" s="33" t="s">
        <v>64</v>
      </c>
      <c r="C6" s="33" t="s">
        <v>60</v>
      </c>
      <c r="D6" s="33" t="s">
        <v>61</v>
      </c>
      <c r="E6" s="33" t="s">
        <v>64</v>
      </c>
      <c r="F6" s="33" t="s">
        <v>60</v>
      </c>
      <c r="G6" s="33" t="s">
        <v>64</v>
      </c>
      <c r="H6" s="33" t="s">
        <v>60</v>
      </c>
      <c r="I6" s="33" t="s">
        <v>64</v>
      </c>
      <c r="J6" s="33" t="s">
        <v>60</v>
      </c>
      <c r="K6" s="33" t="s">
        <v>64</v>
      </c>
      <c r="L6" s="33" t="s">
        <v>60</v>
      </c>
      <c r="M6" s="33" t="s">
        <v>64</v>
      </c>
      <c r="N6" s="33" t="s">
        <v>60</v>
      </c>
      <c r="O6" s="33" t="s">
        <v>64</v>
      </c>
      <c r="P6" s="33" t="s">
        <v>60</v>
      </c>
      <c r="Q6" s="33" t="s">
        <v>64</v>
      </c>
      <c r="R6" s="33" t="s">
        <v>60</v>
      </c>
      <c r="S6" s="33" t="s">
        <v>64</v>
      </c>
      <c r="T6" s="33" t="s">
        <v>60</v>
      </c>
    </row>
    <row r="7" spans="1:20">
      <c r="A7" s="4">
        <v>1</v>
      </c>
      <c r="B7" s="7">
        <v>5</v>
      </c>
      <c r="C7" s="7">
        <v>100</v>
      </c>
      <c r="D7" s="26">
        <f t="shared" ref="D7:D19" si="0">C7/B7</f>
        <v>20</v>
      </c>
      <c r="E7" s="34">
        <v>1</v>
      </c>
      <c r="F7" s="34">
        <v>20</v>
      </c>
      <c r="G7" s="34">
        <v>0</v>
      </c>
      <c r="H7" s="34">
        <v>0</v>
      </c>
      <c r="I7" s="34">
        <v>0</v>
      </c>
      <c r="J7" s="34">
        <v>0</v>
      </c>
      <c r="K7" s="34">
        <v>1</v>
      </c>
      <c r="L7" s="34">
        <v>20</v>
      </c>
      <c r="M7" s="34">
        <v>3</v>
      </c>
      <c r="N7" s="34">
        <v>60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</row>
    <row r="8" spans="1:20">
      <c r="A8" s="4">
        <v>2</v>
      </c>
      <c r="B8" s="7">
        <v>2</v>
      </c>
      <c r="C8" s="7">
        <v>40</v>
      </c>
      <c r="D8" s="26">
        <f t="shared" si="0"/>
        <v>20</v>
      </c>
      <c r="E8" s="34">
        <v>1</v>
      </c>
      <c r="F8" s="34">
        <v>20</v>
      </c>
      <c r="G8" s="34">
        <v>1</v>
      </c>
      <c r="H8" s="34">
        <v>20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</row>
    <row r="9" spans="1:20">
      <c r="A9" s="4">
        <v>3</v>
      </c>
      <c r="B9" s="7">
        <v>5</v>
      </c>
      <c r="C9" s="7">
        <v>100</v>
      </c>
      <c r="D9" s="26">
        <f t="shared" si="0"/>
        <v>20</v>
      </c>
      <c r="E9" s="34">
        <v>1</v>
      </c>
      <c r="F9" s="34">
        <v>20</v>
      </c>
      <c r="G9" s="34">
        <v>3</v>
      </c>
      <c r="H9" s="34">
        <v>60</v>
      </c>
      <c r="I9" s="34">
        <v>0</v>
      </c>
      <c r="J9" s="34">
        <v>0</v>
      </c>
      <c r="K9" s="34">
        <v>1</v>
      </c>
      <c r="L9" s="34">
        <v>20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</row>
    <row r="10" spans="1:20">
      <c r="A10" s="4">
        <v>4</v>
      </c>
      <c r="B10" s="7">
        <v>7</v>
      </c>
      <c r="C10" s="7">
        <v>140</v>
      </c>
      <c r="D10" s="26">
        <f t="shared" si="0"/>
        <v>20</v>
      </c>
      <c r="E10" s="34">
        <v>1</v>
      </c>
      <c r="F10" s="34">
        <v>20</v>
      </c>
      <c r="G10" s="34">
        <v>1</v>
      </c>
      <c r="H10" s="34">
        <v>20</v>
      </c>
      <c r="I10" s="34">
        <v>3</v>
      </c>
      <c r="J10" s="34">
        <v>60</v>
      </c>
      <c r="K10" s="34">
        <v>1</v>
      </c>
      <c r="L10" s="34">
        <v>20</v>
      </c>
      <c r="M10" s="34">
        <v>0</v>
      </c>
      <c r="N10" s="34">
        <v>0</v>
      </c>
      <c r="O10" s="34">
        <v>0</v>
      </c>
      <c r="P10" s="34">
        <v>0</v>
      </c>
      <c r="Q10" s="34">
        <v>1</v>
      </c>
      <c r="R10" s="34">
        <v>20</v>
      </c>
      <c r="S10" s="34">
        <v>0</v>
      </c>
      <c r="T10" s="34">
        <v>0</v>
      </c>
    </row>
    <row r="11" spans="1:20">
      <c r="A11" s="6" t="s">
        <v>65</v>
      </c>
      <c r="B11" s="22">
        <f t="shared" ref="B11:C11" si="1">B7+B8+B9+B10</f>
        <v>19</v>
      </c>
      <c r="C11" s="22">
        <f t="shared" si="1"/>
        <v>380</v>
      </c>
      <c r="D11" s="22">
        <f t="shared" si="0"/>
        <v>20</v>
      </c>
      <c r="E11" s="10">
        <f>E7+E8+E9+E10</f>
        <v>4</v>
      </c>
      <c r="F11" s="10">
        <f t="shared" ref="F11:T11" si="2">F7+F8+F9+F10</f>
        <v>80</v>
      </c>
      <c r="G11" s="10">
        <f t="shared" si="2"/>
        <v>5</v>
      </c>
      <c r="H11" s="10">
        <f t="shared" si="2"/>
        <v>100</v>
      </c>
      <c r="I11" s="10">
        <f t="shared" si="2"/>
        <v>3</v>
      </c>
      <c r="J11" s="10">
        <f t="shared" si="2"/>
        <v>60</v>
      </c>
      <c r="K11" s="10">
        <f t="shared" si="2"/>
        <v>3</v>
      </c>
      <c r="L11" s="10">
        <f t="shared" si="2"/>
        <v>60</v>
      </c>
      <c r="M11" s="10">
        <v>0</v>
      </c>
      <c r="N11" s="10">
        <v>0</v>
      </c>
      <c r="O11" s="10">
        <f t="shared" si="2"/>
        <v>0</v>
      </c>
      <c r="P11" s="10">
        <f t="shared" si="2"/>
        <v>0</v>
      </c>
      <c r="Q11" s="10">
        <f t="shared" si="2"/>
        <v>1</v>
      </c>
      <c r="R11" s="10">
        <f t="shared" si="2"/>
        <v>20</v>
      </c>
      <c r="S11" s="10">
        <f t="shared" si="2"/>
        <v>0</v>
      </c>
      <c r="T11" s="10">
        <f t="shared" si="2"/>
        <v>0</v>
      </c>
    </row>
    <row r="12" spans="1:20">
      <c r="A12" s="4">
        <v>5</v>
      </c>
      <c r="B12" s="7">
        <v>4</v>
      </c>
      <c r="C12" s="7">
        <v>80</v>
      </c>
      <c r="D12" s="26">
        <f t="shared" si="0"/>
        <v>20</v>
      </c>
      <c r="E12" s="34">
        <v>2</v>
      </c>
      <c r="F12" s="34">
        <v>40</v>
      </c>
      <c r="G12" s="34">
        <v>0</v>
      </c>
      <c r="H12" s="34">
        <v>0</v>
      </c>
      <c r="I12" s="34">
        <v>0</v>
      </c>
      <c r="J12" s="34">
        <v>0</v>
      </c>
      <c r="K12" s="34">
        <v>2</v>
      </c>
      <c r="L12" s="34">
        <v>40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</row>
    <row r="13" spans="1:20">
      <c r="A13" s="4">
        <v>6</v>
      </c>
      <c r="B13" s="7">
        <v>1</v>
      </c>
      <c r="C13" s="7">
        <v>20</v>
      </c>
      <c r="D13" s="26">
        <f t="shared" si="0"/>
        <v>20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1</v>
      </c>
      <c r="L13" s="34">
        <v>20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</row>
    <row r="14" spans="1:20">
      <c r="A14" s="4">
        <v>7</v>
      </c>
      <c r="B14" s="7">
        <v>5</v>
      </c>
      <c r="C14" s="7">
        <v>100</v>
      </c>
      <c r="D14" s="26">
        <f t="shared" si="0"/>
        <v>20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4</v>
      </c>
      <c r="L14" s="34">
        <v>80</v>
      </c>
      <c r="M14" s="34">
        <v>0</v>
      </c>
      <c r="N14" s="34">
        <v>0</v>
      </c>
      <c r="O14" s="34">
        <v>1</v>
      </c>
      <c r="P14" s="34">
        <v>20</v>
      </c>
      <c r="Q14" s="34">
        <v>0</v>
      </c>
      <c r="R14" s="34">
        <v>0</v>
      </c>
      <c r="S14" s="34">
        <v>0</v>
      </c>
      <c r="T14" s="34">
        <v>0</v>
      </c>
    </row>
    <row r="15" spans="1:20">
      <c r="A15" s="4">
        <v>8</v>
      </c>
      <c r="B15" s="7">
        <v>3</v>
      </c>
      <c r="C15" s="7">
        <v>60</v>
      </c>
      <c r="D15" s="26">
        <f t="shared" si="0"/>
        <v>20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2</v>
      </c>
      <c r="L15" s="34">
        <v>40</v>
      </c>
      <c r="M15" s="34">
        <v>0</v>
      </c>
      <c r="N15" s="34">
        <v>0</v>
      </c>
      <c r="O15" s="34">
        <v>1</v>
      </c>
      <c r="P15" s="34">
        <v>20</v>
      </c>
      <c r="Q15" s="34">
        <v>0</v>
      </c>
      <c r="R15" s="34">
        <v>0</v>
      </c>
      <c r="S15" s="34">
        <v>0</v>
      </c>
      <c r="T15" s="34">
        <v>0</v>
      </c>
    </row>
    <row r="16" spans="1:20">
      <c r="A16" s="4">
        <v>9</v>
      </c>
      <c r="B16" s="7">
        <v>3</v>
      </c>
      <c r="C16" s="7">
        <v>60</v>
      </c>
      <c r="D16" s="37">
        <f t="shared" si="0"/>
        <v>20</v>
      </c>
      <c r="E16" s="34">
        <v>0</v>
      </c>
      <c r="F16" s="34">
        <v>0</v>
      </c>
      <c r="G16" s="34">
        <v>0</v>
      </c>
      <c r="H16" s="34">
        <v>0</v>
      </c>
      <c r="I16" s="34">
        <v>1</v>
      </c>
      <c r="J16" s="34">
        <v>20</v>
      </c>
      <c r="K16" s="34">
        <v>1</v>
      </c>
      <c r="L16" s="34">
        <v>20</v>
      </c>
      <c r="M16" s="34">
        <v>1</v>
      </c>
      <c r="N16" s="34">
        <v>20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</row>
    <row r="17" spans="1:20">
      <c r="A17" s="6" t="s">
        <v>66</v>
      </c>
      <c r="B17" s="22">
        <f t="shared" ref="B17:C17" si="3">B12+B13+B14+B15+B16</f>
        <v>16</v>
      </c>
      <c r="C17" s="22">
        <f t="shared" si="3"/>
        <v>320</v>
      </c>
      <c r="D17" s="38">
        <f t="shared" si="0"/>
        <v>20</v>
      </c>
      <c r="E17" s="10">
        <f>E12+E13+E14+E15+E16</f>
        <v>2</v>
      </c>
      <c r="F17" s="10">
        <f t="shared" ref="F17:T17" si="4">F12+F13+F14+F15+F16</f>
        <v>40</v>
      </c>
      <c r="G17" s="10">
        <f t="shared" si="4"/>
        <v>0</v>
      </c>
      <c r="H17" s="10">
        <f t="shared" si="4"/>
        <v>0</v>
      </c>
      <c r="I17" s="10">
        <f t="shared" si="4"/>
        <v>1</v>
      </c>
      <c r="J17" s="10">
        <f t="shared" si="4"/>
        <v>20</v>
      </c>
      <c r="K17" s="10">
        <f t="shared" si="4"/>
        <v>10</v>
      </c>
      <c r="L17" s="10">
        <f t="shared" si="4"/>
        <v>200</v>
      </c>
      <c r="M17" s="10">
        <f t="shared" si="4"/>
        <v>1</v>
      </c>
      <c r="N17" s="10">
        <f t="shared" si="4"/>
        <v>20</v>
      </c>
      <c r="O17" s="10">
        <f t="shared" si="4"/>
        <v>2</v>
      </c>
      <c r="P17" s="10">
        <f t="shared" si="4"/>
        <v>40</v>
      </c>
      <c r="Q17" s="10">
        <f t="shared" si="4"/>
        <v>0</v>
      </c>
      <c r="R17" s="10">
        <f t="shared" si="4"/>
        <v>0</v>
      </c>
      <c r="S17" s="10">
        <f t="shared" si="4"/>
        <v>0</v>
      </c>
      <c r="T17" s="10">
        <f t="shared" si="4"/>
        <v>0</v>
      </c>
    </row>
    <row r="18" spans="1:20">
      <c r="A18" s="4">
        <v>10</v>
      </c>
      <c r="B18" s="7">
        <f t="shared" ref="B18:C19" si="5">E18+G18+I18+K18+M18+O18+Q18+S18</f>
        <v>2</v>
      </c>
      <c r="C18" s="7">
        <f t="shared" si="5"/>
        <v>40</v>
      </c>
      <c r="D18" s="26">
        <f t="shared" si="0"/>
        <v>20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1</v>
      </c>
      <c r="L18" s="34">
        <v>20</v>
      </c>
      <c r="M18" s="34">
        <v>0</v>
      </c>
      <c r="N18" s="34">
        <v>0</v>
      </c>
      <c r="O18" s="34">
        <v>0</v>
      </c>
      <c r="P18" s="34">
        <v>0</v>
      </c>
      <c r="Q18" s="34">
        <v>1</v>
      </c>
      <c r="R18" s="34">
        <v>20</v>
      </c>
      <c r="S18" s="34">
        <v>0</v>
      </c>
      <c r="T18" s="34">
        <v>0</v>
      </c>
    </row>
    <row r="19" spans="1:20">
      <c r="A19" s="4">
        <v>11</v>
      </c>
      <c r="B19" s="7">
        <f t="shared" si="5"/>
        <v>1</v>
      </c>
      <c r="C19" s="7">
        <f t="shared" si="5"/>
        <v>20</v>
      </c>
      <c r="D19" s="26">
        <f t="shared" si="0"/>
        <v>20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1</v>
      </c>
      <c r="N19" s="34">
        <v>20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</row>
    <row r="20" spans="1:20" ht="29.25">
      <c r="A20" s="5" t="s">
        <v>67</v>
      </c>
      <c r="B20" s="22">
        <f t="shared" ref="B20:C20" si="6">B18+B19</f>
        <v>3</v>
      </c>
      <c r="C20" s="22">
        <f t="shared" si="6"/>
        <v>60</v>
      </c>
      <c r="D20" s="27">
        <f t="shared" ref="D20:D21" si="7">C20/B20</f>
        <v>20</v>
      </c>
      <c r="E20" s="10">
        <f>E18+E19</f>
        <v>0</v>
      </c>
      <c r="F20" s="10">
        <f t="shared" ref="F20:T20" si="8">F18+F19</f>
        <v>0</v>
      </c>
      <c r="G20" s="10">
        <f t="shared" si="8"/>
        <v>0</v>
      </c>
      <c r="H20" s="10">
        <f t="shared" si="8"/>
        <v>0</v>
      </c>
      <c r="I20" s="10">
        <f t="shared" si="8"/>
        <v>0</v>
      </c>
      <c r="J20" s="10">
        <f t="shared" si="8"/>
        <v>0</v>
      </c>
      <c r="K20" s="10">
        <f t="shared" si="8"/>
        <v>1</v>
      </c>
      <c r="L20" s="10">
        <f t="shared" si="8"/>
        <v>20</v>
      </c>
      <c r="M20" s="10">
        <f t="shared" si="8"/>
        <v>1</v>
      </c>
      <c r="N20" s="10">
        <f t="shared" si="8"/>
        <v>20</v>
      </c>
      <c r="O20" s="10">
        <f t="shared" si="8"/>
        <v>0</v>
      </c>
      <c r="P20" s="10">
        <f t="shared" si="8"/>
        <v>0</v>
      </c>
      <c r="Q20" s="10">
        <f t="shared" si="8"/>
        <v>1</v>
      </c>
      <c r="R20" s="10">
        <f t="shared" si="8"/>
        <v>20</v>
      </c>
      <c r="S20" s="10">
        <f t="shared" si="8"/>
        <v>0</v>
      </c>
      <c r="T20" s="10">
        <f t="shared" si="8"/>
        <v>0</v>
      </c>
    </row>
    <row r="21" spans="1:20" s="14" customFormat="1" ht="29.25">
      <c r="A21" s="20" t="s">
        <v>68</v>
      </c>
      <c r="B21" s="19">
        <f t="shared" ref="B21:C21" si="9">B11+B17+B20</f>
        <v>38</v>
      </c>
      <c r="C21" s="19">
        <f t="shared" si="9"/>
        <v>760</v>
      </c>
      <c r="D21" s="39">
        <f t="shared" si="7"/>
        <v>20</v>
      </c>
      <c r="E21" s="17">
        <f>E11+E17+E20</f>
        <v>6</v>
      </c>
      <c r="F21" s="17">
        <f t="shared" ref="F21:T21" si="10">F11+F17+F20</f>
        <v>120</v>
      </c>
      <c r="G21" s="17">
        <f t="shared" si="10"/>
        <v>5</v>
      </c>
      <c r="H21" s="17">
        <f t="shared" si="10"/>
        <v>100</v>
      </c>
      <c r="I21" s="17">
        <f t="shared" si="10"/>
        <v>4</v>
      </c>
      <c r="J21" s="17">
        <f t="shared" si="10"/>
        <v>80</v>
      </c>
      <c r="K21" s="17">
        <f t="shared" si="10"/>
        <v>14</v>
      </c>
      <c r="L21" s="17">
        <f t="shared" si="10"/>
        <v>280</v>
      </c>
      <c r="M21" s="17">
        <f t="shared" si="10"/>
        <v>2</v>
      </c>
      <c r="N21" s="17">
        <f t="shared" si="10"/>
        <v>40</v>
      </c>
      <c r="O21" s="17">
        <f t="shared" si="10"/>
        <v>2</v>
      </c>
      <c r="P21" s="17">
        <f t="shared" si="10"/>
        <v>40</v>
      </c>
      <c r="Q21" s="17">
        <f t="shared" si="10"/>
        <v>2</v>
      </c>
      <c r="R21" s="17">
        <f t="shared" si="10"/>
        <v>40</v>
      </c>
      <c r="S21" s="17">
        <f t="shared" si="10"/>
        <v>0</v>
      </c>
      <c r="T21" s="17">
        <f t="shared" si="10"/>
        <v>0</v>
      </c>
    </row>
    <row r="24" spans="1:20">
      <c r="B24" s="73" t="s">
        <v>192</v>
      </c>
      <c r="C24" s="74"/>
      <c r="D24" s="74"/>
      <c r="E24" s="74"/>
      <c r="F24" s="74"/>
      <c r="G24" s="74"/>
      <c r="H24" s="74"/>
      <c r="I24" s="74"/>
      <c r="J24" s="74"/>
    </row>
  </sheetData>
  <mergeCells count="13">
    <mergeCell ref="B24:J24"/>
    <mergeCell ref="E4:T4"/>
    <mergeCell ref="B4:D5"/>
    <mergeCell ref="A4:A6"/>
    <mergeCell ref="A2:T2"/>
    <mergeCell ref="K5:L5"/>
    <mergeCell ref="M5:N5"/>
    <mergeCell ref="O5:P5"/>
    <mergeCell ref="Q5:R5"/>
    <mergeCell ref="S5:T5"/>
    <mergeCell ref="E5:F5"/>
    <mergeCell ref="G5:H5"/>
    <mergeCell ref="I5:J5"/>
  </mergeCells>
  <pageMargins left="0.51181102362204722" right="0.11811023622047245" top="0.74803149606299213" bottom="0.15748031496062992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L34"/>
  <sheetViews>
    <sheetView view="pageBreakPreview" topLeftCell="A10" zoomScale="120" zoomScaleNormal="100" zoomScaleSheetLayoutView="120" workbookViewId="0">
      <selection activeCell="G7" sqref="G7"/>
    </sheetView>
  </sheetViews>
  <sheetFormatPr defaultRowHeight="15"/>
  <cols>
    <col min="1" max="1" width="8.140625" style="1" customWidth="1"/>
    <col min="2" max="2" width="11" style="1" customWidth="1"/>
    <col min="3" max="3" width="23.42578125" style="1" customWidth="1"/>
    <col min="4" max="4" width="17.85546875" style="1" customWidth="1"/>
    <col min="5" max="5" width="20.28515625" style="1" customWidth="1"/>
    <col min="6" max="6" width="22.7109375" style="1" customWidth="1"/>
    <col min="7" max="7" width="16" style="1" customWidth="1"/>
    <col min="8" max="8" width="23.5703125" style="1" customWidth="1"/>
    <col min="9" max="16384" width="9.140625" style="1"/>
  </cols>
  <sheetData>
    <row r="2" spans="1:12" ht="15.75">
      <c r="A2" s="58" t="s">
        <v>199</v>
      </c>
      <c r="B2" s="58"/>
      <c r="C2" s="58"/>
      <c r="D2" s="58"/>
      <c r="E2" s="58"/>
      <c r="F2" s="58"/>
      <c r="G2" s="58"/>
      <c r="H2" s="58"/>
    </row>
    <row r="3" spans="1:12" ht="15.75">
      <c r="A3" s="2"/>
      <c r="B3" s="2"/>
      <c r="C3" s="2"/>
      <c r="D3" s="2"/>
      <c r="E3" s="2"/>
      <c r="F3" s="2"/>
      <c r="G3" s="2"/>
      <c r="H3" s="2"/>
    </row>
    <row r="4" spans="1:12" ht="31.5">
      <c r="A4" s="49" t="s">
        <v>8</v>
      </c>
      <c r="B4" s="50" t="s">
        <v>85</v>
      </c>
      <c r="C4" s="50" t="s">
        <v>86</v>
      </c>
      <c r="D4" s="50" t="s">
        <v>87</v>
      </c>
      <c r="E4" s="50" t="s">
        <v>84</v>
      </c>
      <c r="F4" s="50" t="s">
        <v>88</v>
      </c>
      <c r="G4" s="50" t="s">
        <v>89</v>
      </c>
      <c r="H4" s="50" t="s">
        <v>90</v>
      </c>
    </row>
    <row r="5" spans="1:12" ht="45.75" customHeight="1">
      <c r="A5" s="52" t="s">
        <v>97</v>
      </c>
      <c r="B5" s="51">
        <v>4</v>
      </c>
      <c r="C5" s="53" t="s">
        <v>98</v>
      </c>
      <c r="D5" s="53" t="s">
        <v>69</v>
      </c>
      <c r="E5" s="53" t="s">
        <v>99</v>
      </c>
      <c r="F5" s="53" t="s">
        <v>100</v>
      </c>
      <c r="G5" s="53" t="s">
        <v>101</v>
      </c>
      <c r="H5" s="53" t="s">
        <v>102</v>
      </c>
    </row>
    <row r="6" spans="1:12" ht="33.75" customHeight="1">
      <c r="A6" s="52" t="s">
        <v>114</v>
      </c>
      <c r="B6" s="51">
        <v>2</v>
      </c>
      <c r="C6" s="53" t="s">
        <v>154</v>
      </c>
      <c r="D6" s="53" t="s">
        <v>144</v>
      </c>
      <c r="E6" s="53" t="s">
        <v>145</v>
      </c>
      <c r="F6" s="53" t="s">
        <v>104</v>
      </c>
      <c r="G6" s="53" t="s">
        <v>101</v>
      </c>
      <c r="H6" s="53" t="s">
        <v>146</v>
      </c>
    </row>
    <row r="7" spans="1:12" ht="30" customHeight="1">
      <c r="A7" s="52" t="s">
        <v>118</v>
      </c>
      <c r="B7" s="51">
        <v>4</v>
      </c>
      <c r="C7" s="53" t="s">
        <v>155</v>
      </c>
      <c r="D7" s="53" t="s">
        <v>103</v>
      </c>
      <c r="E7" s="53" t="s">
        <v>156</v>
      </c>
      <c r="F7" s="53" t="s">
        <v>104</v>
      </c>
      <c r="G7" s="53" t="s">
        <v>105</v>
      </c>
      <c r="H7" s="53" t="s">
        <v>106</v>
      </c>
    </row>
    <row r="8" spans="1:12" ht="34.5" customHeight="1">
      <c r="A8" s="52" t="s">
        <v>107</v>
      </c>
      <c r="B8" s="51">
        <v>2</v>
      </c>
      <c r="C8" s="53" t="s">
        <v>157</v>
      </c>
      <c r="D8" s="53" t="s">
        <v>108</v>
      </c>
      <c r="E8" s="53" t="s">
        <v>109</v>
      </c>
      <c r="F8" s="53" t="s">
        <v>104</v>
      </c>
      <c r="G8" s="53" t="s">
        <v>101</v>
      </c>
      <c r="H8" s="53" t="s">
        <v>110</v>
      </c>
    </row>
    <row r="9" spans="1:12" ht="31.5" customHeight="1">
      <c r="A9" s="52" t="s">
        <v>107</v>
      </c>
      <c r="B9" s="51">
        <v>3</v>
      </c>
      <c r="C9" s="53" t="s">
        <v>158</v>
      </c>
      <c r="D9" s="53" t="s">
        <v>73</v>
      </c>
      <c r="E9" s="53" t="s">
        <v>159</v>
      </c>
      <c r="F9" s="53" t="s">
        <v>104</v>
      </c>
      <c r="G9" s="53" t="s">
        <v>101</v>
      </c>
      <c r="H9" s="53" t="s">
        <v>111</v>
      </c>
    </row>
    <row r="10" spans="1:12" ht="36" customHeight="1">
      <c r="A10" s="52" t="s">
        <v>114</v>
      </c>
      <c r="B10" s="51">
        <v>2</v>
      </c>
      <c r="C10" s="53" t="s">
        <v>112</v>
      </c>
      <c r="D10" s="53" t="s">
        <v>108</v>
      </c>
      <c r="E10" s="53" t="s">
        <v>113</v>
      </c>
      <c r="F10" s="53" t="s">
        <v>104</v>
      </c>
      <c r="G10" s="53" t="s">
        <v>101</v>
      </c>
      <c r="H10" s="53" t="s">
        <v>110</v>
      </c>
    </row>
    <row r="11" spans="1:12" ht="30.75" customHeight="1">
      <c r="A11" s="52" t="s">
        <v>128</v>
      </c>
      <c r="B11" s="51">
        <v>2</v>
      </c>
      <c r="C11" s="53" t="s">
        <v>160</v>
      </c>
      <c r="D11" s="53" t="s">
        <v>108</v>
      </c>
      <c r="E11" s="53" t="s">
        <v>161</v>
      </c>
      <c r="F11" s="53" t="s">
        <v>104</v>
      </c>
      <c r="G11" s="53" t="s">
        <v>105</v>
      </c>
      <c r="H11" s="53" t="s">
        <v>110</v>
      </c>
    </row>
    <row r="12" spans="1:12" ht="31.5" customHeight="1">
      <c r="A12" s="52" t="s">
        <v>114</v>
      </c>
      <c r="B12" s="51">
        <v>6</v>
      </c>
      <c r="C12" s="53" t="s">
        <v>162</v>
      </c>
      <c r="D12" s="53" t="s">
        <v>115</v>
      </c>
      <c r="E12" s="53" t="s">
        <v>163</v>
      </c>
      <c r="F12" s="53" t="s">
        <v>104</v>
      </c>
      <c r="G12" s="53" t="s">
        <v>101</v>
      </c>
      <c r="H12" s="53" t="s">
        <v>164</v>
      </c>
      <c r="L12" s="35"/>
    </row>
    <row r="13" spans="1:12" ht="32.25" customHeight="1">
      <c r="A13" s="52" t="s">
        <v>165</v>
      </c>
      <c r="B13" s="51">
        <v>4</v>
      </c>
      <c r="C13" s="53" t="s">
        <v>166</v>
      </c>
      <c r="D13" s="53" t="s">
        <v>108</v>
      </c>
      <c r="E13" s="53" t="s">
        <v>117</v>
      </c>
      <c r="F13" s="53" t="s">
        <v>104</v>
      </c>
      <c r="G13" s="53" t="s">
        <v>101</v>
      </c>
      <c r="H13" s="53" t="s">
        <v>110</v>
      </c>
    </row>
    <row r="14" spans="1:12" ht="29.25" customHeight="1">
      <c r="A14" s="52" t="s">
        <v>118</v>
      </c>
      <c r="B14" s="51">
        <v>2</v>
      </c>
      <c r="C14" s="53" t="s">
        <v>167</v>
      </c>
      <c r="D14" s="53" t="s">
        <v>108</v>
      </c>
      <c r="E14" s="53" t="s">
        <v>120</v>
      </c>
      <c r="F14" s="53" t="s">
        <v>104</v>
      </c>
      <c r="G14" s="53" t="s">
        <v>101</v>
      </c>
      <c r="H14" s="53" t="s">
        <v>168</v>
      </c>
    </row>
    <row r="15" spans="1:12" ht="30" customHeight="1">
      <c r="A15" s="52" t="s">
        <v>118</v>
      </c>
      <c r="B15" s="51">
        <v>2</v>
      </c>
      <c r="C15" s="53" t="s">
        <v>119</v>
      </c>
      <c r="D15" s="53" t="s">
        <v>103</v>
      </c>
      <c r="E15" s="53" t="s">
        <v>120</v>
      </c>
      <c r="F15" s="53" t="s">
        <v>104</v>
      </c>
      <c r="G15" s="53" t="s">
        <v>101</v>
      </c>
      <c r="H15" s="53" t="s">
        <v>110</v>
      </c>
    </row>
    <row r="16" spans="1:12" ht="30" customHeight="1">
      <c r="A16" s="52" t="s">
        <v>169</v>
      </c>
      <c r="B16" s="51">
        <v>4</v>
      </c>
      <c r="C16" s="53" t="s">
        <v>121</v>
      </c>
      <c r="D16" s="53" t="s">
        <v>103</v>
      </c>
      <c r="E16" s="53" t="s">
        <v>122</v>
      </c>
      <c r="F16" s="53" t="s">
        <v>104</v>
      </c>
      <c r="G16" s="53" t="s">
        <v>101</v>
      </c>
      <c r="H16" s="53" t="s">
        <v>123</v>
      </c>
    </row>
    <row r="17" spans="1:8" ht="30" customHeight="1">
      <c r="A17" s="52" t="s">
        <v>124</v>
      </c>
      <c r="B17" s="51">
        <v>2</v>
      </c>
      <c r="C17" s="53" t="s">
        <v>170</v>
      </c>
      <c r="D17" s="53" t="s">
        <v>115</v>
      </c>
      <c r="E17" s="53" t="s">
        <v>133</v>
      </c>
      <c r="F17" s="53" t="s">
        <v>104</v>
      </c>
      <c r="G17" s="53" t="s">
        <v>101</v>
      </c>
      <c r="H17" s="53" t="s">
        <v>131</v>
      </c>
    </row>
    <row r="18" spans="1:8" ht="50.25" customHeight="1">
      <c r="A18" s="52" t="s">
        <v>125</v>
      </c>
      <c r="B18" s="51">
        <v>3</v>
      </c>
      <c r="C18" s="53" t="s">
        <v>126</v>
      </c>
      <c r="D18" s="53" t="s">
        <v>69</v>
      </c>
      <c r="E18" s="53" t="s">
        <v>127</v>
      </c>
      <c r="F18" s="53" t="s">
        <v>104</v>
      </c>
      <c r="G18" s="53" t="s">
        <v>101</v>
      </c>
      <c r="H18" s="53" t="s">
        <v>116</v>
      </c>
    </row>
    <row r="19" spans="1:8" ht="30.75" customHeight="1">
      <c r="A19" s="52" t="s">
        <v>128</v>
      </c>
      <c r="B19" s="51">
        <v>1</v>
      </c>
      <c r="C19" s="53" t="s">
        <v>171</v>
      </c>
      <c r="D19" s="53" t="s">
        <v>129</v>
      </c>
      <c r="E19" s="53" t="s">
        <v>130</v>
      </c>
      <c r="F19" s="53" t="s">
        <v>104</v>
      </c>
      <c r="G19" s="53" t="s">
        <v>101</v>
      </c>
      <c r="H19" s="53" t="s">
        <v>131</v>
      </c>
    </row>
    <row r="20" spans="1:8" ht="31.5" customHeight="1">
      <c r="A20" s="52" t="s">
        <v>132</v>
      </c>
      <c r="B20" s="51">
        <v>1</v>
      </c>
      <c r="C20" s="53" t="s">
        <v>172</v>
      </c>
      <c r="D20" s="53" t="s">
        <v>129</v>
      </c>
      <c r="E20" s="53" t="s">
        <v>133</v>
      </c>
      <c r="F20" s="53" t="s">
        <v>104</v>
      </c>
      <c r="G20" s="53" t="s">
        <v>105</v>
      </c>
      <c r="H20" s="53" t="s">
        <v>131</v>
      </c>
    </row>
    <row r="21" spans="1:8" ht="48.75" customHeight="1">
      <c r="A21" s="52" t="s">
        <v>125</v>
      </c>
      <c r="B21" s="51">
        <v>2</v>
      </c>
      <c r="C21" s="53" t="s">
        <v>134</v>
      </c>
      <c r="D21" s="53" t="s">
        <v>193</v>
      </c>
      <c r="E21" s="53" t="s">
        <v>173</v>
      </c>
      <c r="F21" s="53" t="s">
        <v>104</v>
      </c>
      <c r="G21" s="53" t="s">
        <v>101</v>
      </c>
      <c r="H21" s="53" t="s">
        <v>111</v>
      </c>
    </row>
    <row r="22" spans="1:8" ht="30" customHeight="1">
      <c r="A22" s="52" t="s">
        <v>128</v>
      </c>
      <c r="B22" s="51">
        <v>2</v>
      </c>
      <c r="C22" s="53" t="s">
        <v>174</v>
      </c>
      <c r="D22" s="53" t="s">
        <v>193</v>
      </c>
      <c r="E22" s="53" t="s">
        <v>175</v>
      </c>
      <c r="F22" s="53" t="s">
        <v>104</v>
      </c>
      <c r="G22" s="53" t="s">
        <v>101</v>
      </c>
      <c r="H22" s="53" t="s">
        <v>176</v>
      </c>
    </row>
    <row r="23" spans="1:8" ht="29.25" customHeight="1">
      <c r="A23" s="52" t="s">
        <v>124</v>
      </c>
      <c r="B23" s="51">
        <v>3</v>
      </c>
      <c r="C23" s="53" t="s">
        <v>177</v>
      </c>
      <c r="D23" s="53" t="s">
        <v>193</v>
      </c>
      <c r="E23" s="53" t="s">
        <v>136</v>
      </c>
      <c r="F23" s="53" t="s">
        <v>104</v>
      </c>
      <c r="G23" s="53" t="s">
        <v>101</v>
      </c>
      <c r="H23" s="53" t="s">
        <v>137</v>
      </c>
    </row>
    <row r="24" spans="1:8" ht="47.25">
      <c r="A24" s="52" t="s">
        <v>128</v>
      </c>
      <c r="B24" s="51">
        <v>2</v>
      </c>
      <c r="C24" s="53" t="s">
        <v>194</v>
      </c>
      <c r="D24" s="53" t="s">
        <v>193</v>
      </c>
      <c r="E24" s="53" t="s">
        <v>136</v>
      </c>
      <c r="F24" s="53" t="s">
        <v>104</v>
      </c>
      <c r="G24" s="53" t="s">
        <v>101</v>
      </c>
      <c r="H24" s="53" t="s">
        <v>137</v>
      </c>
    </row>
    <row r="25" spans="1:8" ht="47.25">
      <c r="A25" s="52" t="s">
        <v>124</v>
      </c>
      <c r="B25" s="51">
        <v>2</v>
      </c>
      <c r="C25" s="53" t="s">
        <v>178</v>
      </c>
      <c r="D25" s="53" t="s">
        <v>193</v>
      </c>
      <c r="E25" s="53" t="s">
        <v>138</v>
      </c>
      <c r="F25" s="53" t="s">
        <v>104</v>
      </c>
      <c r="G25" s="53" t="s">
        <v>101</v>
      </c>
      <c r="H25" s="53" t="s">
        <v>135</v>
      </c>
    </row>
    <row r="26" spans="1:8" ht="31.5">
      <c r="A26" s="52" t="s">
        <v>128</v>
      </c>
      <c r="B26" s="51">
        <v>2</v>
      </c>
      <c r="C26" s="53" t="s">
        <v>179</v>
      </c>
      <c r="D26" s="53" t="s">
        <v>193</v>
      </c>
      <c r="E26" s="53" t="s">
        <v>139</v>
      </c>
      <c r="F26" s="53" t="s">
        <v>104</v>
      </c>
      <c r="G26" s="53" t="s">
        <v>101</v>
      </c>
      <c r="H26" s="53" t="s">
        <v>140</v>
      </c>
    </row>
    <row r="27" spans="1:8" ht="64.5" customHeight="1">
      <c r="A27" s="52" t="s">
        <v>132</v>
      </c>
      <c r="B27" s="51">
        <v>2</v>
      </c>
      <c r="C27" s="53" t="s">
        <v>180</v>
      </c>
      <c r="D27" s="53" t="s">
        <v>193</v>
      </c>
      <c r="E27" s="53" t="s">
        <v>181</v>
      </c>
      <c r="F27" s="53" t="s">
        <v>104</v>
      </c>
      <c r="G27" s="53" t="s">
        <v>101</v>
      </c>
      <c r="H27" s="53" t="s">
        <v>140</v>
      </c>
    </row>
    <row r="28" spans="1:8" ht="30.75" customHeight="1">
      <c r="A28" s="52" t="s">
        <v>124</v>
      </c>
      <c r="B28" s="51">
        <v>2</v>
      </c>
      <c r="C28" s="53" t="s">
        <v>182</v>
      </c>
      <c r="D28" s="53" t="s">
        <v>73</v>
      </c>
      <c r="E28" s="53" t="s">
        <v>143</v>
      </c>
      <c r="F28" s="53" t="s">
        <v>104</v>
      </c>
      <c r="G28" s="53" t="s">
        <v>101</v>
      </c>
      <c r="H28" s="53" t="s">
        <v>183</v>
      </c>
    </row>
    <row r="29" spans="1:8" ht="30.75" customHeight="1">
      <c r="A29" s="52" t="s">
        <v>142</v>
      </c>
      <c r="B29" s="51">
        <v>2</v>
      </c>
      <c r="C29" s="53" t="s">
        <v>184</v>
      </c>
      <c r="D29" s="53" t="s">
        <v>73</v>
      </c>
      <c r="E29" s="53" t="s">
        <v>143</v>
      </c>
      <c r="F29" s="53" t="s">
        <v>104</v>
      </c>
      <c r="G29" s="53" t="s">
        <v>101</v>
      </c>
      <c r="H29" s="53" t="s">
        <v>183</v>
      </c>
    </row>
    <row r="30" spans="1:8" ht="30" customHeight="1">
      <c r="A30" s="52" t="s">
        <v>141</v>
      </c>
      <c r="B30" s="51">
        <v>1</v>
      </c>
      <c r="C30" s="53" t="s">
        <v>185</v>
      </c>
      <c r="D30" s="53" t="s">
        <v>193</v>
      </c>
      <c r="E30" s="53" t="s">
        <v>122</v>
      </c>
      <c r="F30" s="53" t="s">
        <v>104</v>
      </c>
      <c r="G30" s="53" t="s">
        <v>101</v>
      </c>
      <c r="H30" s="53" t="s">
        <v>123</v>
      </c>
    </row>
    <row r="31" spans="1:8" ht="30" customHeight="1">
      <c r="A31" s="52" t="s">
        <v>141</v>
      </c>
      <c r="B31" s="51">
        <v>2</v>
      </c>
      <c r="C31" s="53" t="s">
        <v>186</v>
      </c>
      <c r="D31" s="53" t="s">
        <v>193</v>
      </c>
      <c r="E31" s="53" t="s">
        <v>145</v>
      </c>
      <c r="F31" s="53" t="s">
        <v>104</v>
      </c>
      <c r="G31" s="53" t="s">
        <v>101</v>
      </c>
      <c r="H31" s="53" t="s">
        <v>146</v>
      </c>
    </row>
    <row r="32" spans="1:8" ht="15.75">
      <c r="A32" s="54" t="s">
        <v>91</v>
      </c>
      <c r="B32" s="10">
        <v>66</v>
      </c>
      <c r="C32" s="55"/>
      <c r="D32" s="55"/>
      <c r="E32" s="55"/>
      <c r="F32" s="55"/>
      <c r="G32" s="55"/>
      <c r="H32" s="55"/>
    </row>
    <row r="33" spans="1:10" ht="15.75">
      <c r="A33" s="2"/>
      <c r="B33" s="2"/>
      <c r="C33" s="2"/>
      <c r="D33" s="2"/>
      <c r="E33" s="2"/>
      <c r="F33" s="2"/>
      <c r="G33" s="2"/>
      <c r="H33" s="2"/>
    </row>
    <row r="34" spans="1:10" ht="15.75">
      <c r="A34" s="2"/>
      <c r="B34" s="36" t="s">
        <v>148</v>
      </c>
      <c r="C34" s="36" t="s">
        <v>104</v>
      </c>
      <c r="D34" s="36" t="s">
        <v>92</v>
      </c>
      <c r="E34" s="36" t="s">
        <v>147</v>
      </c>
      <c r="F34" s="30"/>
      <c r="G34" s="30"/>
      <c r="H34" s="30"/>
      <c r="I34" s="30"/>
      <c r="J34" s="29"/>
    </row>
  </sheetData>
  <mergeCells count="1">
    <mergeCell ref="A2:H2"/>
  </mergeCells>
  <pageMargins left="0.51181102362204722" right="0.11811023622047245" top="0.74803149606299213" bottom="0.15748031496062992" header="0.31496062992125984" footer="0.31496062992125984"/>
  <pageSetup paperSize="9" scale="92" orientation="landscape" r:id="rId1"/>
  <rowBreaks count="1" manualBreakCount="1">
    <brk id="1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титул</vt:lpstr>
      <vt:lpstr>компл кл</vt:lpstr>
      <vt:lpstr>свод</vt:lpstr>
      <vt:lpstr>родн яз</vt:lpstr>
      <vt:lpstr>кружки</vt:lpstr>
      <vt:lpstr>часы внеуроч</vt:lpstr>
      <vt:lpstr>'компл кл'!Заголовки_для_печати</vt:lpstr>
      <vt:lpstr>'компл кл'!Область_печати</vt:lpstr>
      <vt:lpstr>кружки!Область_печати</vt:lpstr>
      <vt:lpstr>свод!Область_печати</vt:lpstr>
      <vt:lpstr>титул!Область_печати</vt:lpstr>
      <vt:lpstr>'часы внеуроч'!Область_печати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2021-08-30T06:13:52Z</dcterms:modified>
</cp:coreProperties>
</file>